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<sst xmlns="http://schemas.openxmlformats.org/spreadsheetml/2006/main" count="251" uniqueCount="246">
  <si>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</si>
  <si>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</si>
  <si>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</si>
  <si>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</si>
  <si>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</si>
  <si>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</si>
  <si>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</si>
  <si>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</si>
  <si>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</si>
  <si>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</si>
  <si>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</si>
  <si>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</si>
  <si>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</si>
  <si>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</si>
  <si>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</si>
  <si>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</si>
  <si>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</si>
  <si>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</si>
  <si>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</si>
  <si>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</si>
  <si>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</si>
  <si>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</si>
  <si>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</si>
  <si>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</si>
  <si>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</si>
  <si>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</si>
  <si>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</si>
  <si>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</si>
  <si>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</si>
  <si>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</si>
  <si>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</si>
  <si>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</si>
  <si>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</si>
  <si>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</si>
  <si>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</si>
  <si>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</si>
  <si>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</si>
  <si>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</si>
  <si>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</si>
  <si>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</si>
  <si>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</si>
  <si>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</si>
  <si>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</si>
  <si>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</si>
  <si>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</si>
  <si>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</si>
  <si>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</si>
  <si>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</si>
  <si>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</si>
  <si>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</si>
  <si>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</si>
  <si>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</si>
  <si>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</si>
  <si>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</si>
  <si>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</si>
  <si>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</si>
  <si>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</si>
  <si>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</si>
  <si>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</si>
  <si>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</si>
  <si>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</si>
  <si>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</si>
  <si>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</si>
  <si>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</si>
  <si>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</si>
  <si>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</si>
  <si>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</si>
  <si>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</si>
  <si>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</si>
  <si>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</si>
  <si>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</si>
  <si>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</si>
  <si>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</si>
  <si>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</si>
  <si>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</si>
  <si>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</si>
  <si>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</si>
  <si>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</si>
  <si>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</si>
  <si>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</si>
  <si>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</si>
  <si>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</si>
  <si>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</si>
  <si>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</si>
  <si>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</si>
  <si>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</si>
  <si>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</si>
  <si>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</si>
  <si>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</si>
  <si>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</si>
  <si>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</si>
  <si>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</si>
  <si>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</si>
  <si>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</si>
  <si>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</si>
  <si>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</si>
  <si>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</si>
  <si>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</si>
  <si>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</si>
  <si>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</si>
  <si>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</si>
  <si>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</si>
  <si>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</si>
  <si>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</si>
  <si>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</si>
  <si>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</si>
  <si>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</si>
  <si>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</si>
  <si>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</si>
  <si>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</si>
  <si>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</si>
  <si>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</si>
  <si>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</si>
  <si>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</si>
  <si>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</si>
  <si>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</si>
  <si>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</si>
  <si>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</si>
  <si>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</si>
  <si>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</si>
  <si>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</si>
  <si>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</si>
  <si>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</si>
  <si>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</si>
  <si>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</si>
  <si>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</si>
  <si>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</si>
  <si>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</si>
  <si>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</si>
  <si>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</si>
  <si>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</si>
  <si>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</si>
  <si>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</si>
  <si>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</si>
  <si>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</si>
  <si>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</si>
  <si>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</si>
  <si>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</si>
  <si>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</si>
  <si>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</si>
  <si>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</si>
  <si>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</si>
  <si>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</si>
  <si>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</si>
  <si>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</si>
  <si>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</si>
  <si>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</si>
  <si>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</si>
  <si>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</si>
  <si>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</si>
  <si>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</si>
  <si>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</si>
  <si>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</si>
  <si>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</si>
  <si>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</si>
  <si>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</si>
  <si>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 xml:space="preserve">Остала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</si>
  <si>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</si>
  <si>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</si>
  <si>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</si>
  <si>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Текуће  поправ. и одржав. (услуге и материјали)</t>
  </si>
  <si>
    <t>Меморандумске  ставке  за  рефундацију  расхода-породиље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</si>
  <si>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</si>
  <si>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</si>
  <si>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</si>
  <si>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</si>
  <si>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</si>
  <si>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</si>
  <si>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</si>
  <si>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</si>
  <si>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</si>
  <si>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</si>
  <si>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</si>
  <si>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</si>
  <si>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</si>
  <si>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</si>
  <si>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</si>
  <si>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</si>
  <si>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</si>
  <si>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</si>
  <si>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</si>
  <si>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</si>
  <si>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</si>
  <si>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</si>
  <si>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</si>
  <si>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</si>
  <si>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</si>
  <si>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</si>
  <si>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</si>
  <si>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</si>
  <si>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</si>
  <si>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</si>
  <si>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</si>
  <si>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</si>
  <si>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</si>
  <si>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</si>
  <si>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</si>
  <si>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</si>
  <si>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</si>
  <si>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</si>
  <si>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</si>
  <si>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</si>
  <si>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</si>
  <si>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</si>
  <si>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</si>
  <si>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</si>
  <si>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</si>
  <si>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</si>
  <si>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</si>
  <si>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</si>
  <si>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</si>
  <si>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</si>
  <si>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</si>
  <si>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</si>
  <si>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</si>
  <si>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Лимарски радови за опрему за саобраћај</t>
  </si>
  <si>
    <t>Остале административне услуге (Уговори о делу, ППП)</t>
  </si>
  <si>
    <t>Накнаде у натури</t>
  </si>
  <si>
    <t>Одмаралишта, спортски и рекреациони објекти</t>
  </si>
  <si>
    <t>Промена</t>
  </si>
  <si>
    <t>Трошкови специјализованих услуга по пројектима</t>
  </si>
  <si>
    <t>Текуће поправке и одржавање медицинске и лабораторијске опреме</t>
  </si>
  <si>
    <t>Уградна опрема - лабораторијски намештај</t>
  </si>
  <si>
    <t>Услуге штампања, припрема (постера, плаката, агенди, лифлета, и др. промотивног материјала)</t>
  </si>
  <si>
    <t xml:space="preserve"> </t>
  </si>
  <si>
    <t>Возило</t>
  </si>
  <si>
    <t>Чланарине</t>
  </si>
  <si>
    <t>Трошкови смештаја на службеном путу у земљи</t>
  </si>
  <si>
    <t xml:space="preserve">Резервни делови </t>
  </si>
  <si>
    <t>Остале услуге - фотокопирање</t>
  </si>
  <si>
    <t>Остале текуће дотације по закону - инвалиди</t>
  </si>
  <si>
    <t>Остале дотације и трансфери</t>
  </si>
  <si>
    <t>Остале текуће дотације и трансфери</t>
  </si>
  <si>
    <t>Опрема за јавну безбедност - противпожарна опрема</t>
  </si>
  <si>
    <t>Нацрт Плана са ПДВ</t>
  </si>
  <si>
    <t>ЗА 2020. ГОДИНУ</t>
  </si>
  <si>
    <t>Репрезентација</t>
  </si>
  <si>
    <t>ЈАНУАР 2020. године</t>
  </si>
  <si>
    <t>Предлог прелимарног финансијског плана за 2020.</t>
  </si>
  <si>
    <t>Предлог прелиминарног финансијског плана за 2020.</t>
  </si>
  <si>
    <t xml:space="preserve">  ФИНАНСИЈСКИ ПЛАН</t>
  </si>
  <si>
    <t>Приходи и примања за 2020.годину</t>
  </si>
  <si>
    <t>Расходи и издаци за 2020.</t>
  </si>
  <si>
    <t xml:space="preserve">                                                                                                                    Управног одбора</t>
  </si>
  <si>
    <t xml:space="preserve">                                                                                                Прим. др сц. мед. Небојша Милетић</t>
  </si>
  <si>
    <t xml:space="preserve">                                                                                                                       Председник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</si>
</sst>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5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3" fontId="55" fillId="0" borderId="12" xfId="45" applyNumberFormat="1" applyFont="1" applyFill="1" applyBorder="1" applyAlignment="1">
      <alignment wrapText="1"/>
    </xf>
    <xf numFmtId="3" fontId="55" fillId="33" borderId="12" xfId="45" applyNumberFormat="1" applyFont="1" applyFill="1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 wrapText="1" shrinkToFit="1"/>
    </xf>
    <xf numFmtId="0" fontId="2" fillId="33" borderId="10" xfId="0" applyFont="1" applyFill="1" applyBorder="1" applyAlignment="1">
      <alignment vertical="distributed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wrapText="1"/>
    </xf>
    <xf numFmtId="3" fontId="2" fillId="0" borderId="17" xfId="0" applyNumberFormat="1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4" fillId="34" borderId="19" xfId="0" applyFont="1" applyFill="1" applyBorder="1" applyAlignment="1">
      <alignment wrapText="1"/>
    </xf>
    <xf numFmtId="186" fontId="9" fillId="34" borderId="2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6" fillId="35" borderId="2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0" fillId="33" borderId="0" xfId="0" applyNumberFormat="1" applyFont="1" applyFill="1" applyAlignment="1">
      <alignment vertical="top"/>
    </xf>
    <xf numFmtId="0" fontId="10" fillId="0" borderId="10" xfId="0" applyFont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3" fontId="1" fillId="0" borderId="22" xfId="0" applyNumberFormat="1" applyFont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6" fillId="35" borderId="24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2" fillId="36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vertical="top"/>
    </xf>
    <xf numFmtId="3" fontId="1" fillId="0" borderId="22" xfId="0" applyNumberFormat="1" applyFont="1" applyFill="1" applyBorder="1" applyAlignment="1">
      <alignment/>
    </xf>
    <xf numFmtId="3" fontId="2" fillId="33" borderId="0" xfId="0" applyNumberFormat="1" applyFont="1" applyFill="1" applyAlignment="1">
      <alignment vertical="top"/>
    </xf>
    <xf numFmtId="3" fontId="33" fillId="35" borderId="26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3" fontId="33" fillId="35" borderId="27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/>
    </xf>
    <xf numFmtId="3" fontId="33" fillId="35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distributed" wrapText="1"/>
    </xf>
    <xf numFmtId="3" fontId="1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3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3" fontId="4" fillId="0" borderId="0" xfId="42" applyNumberFormat="1" applyFont="1" applyFill="1" applyAlignment="1">
      <alignment horizontal="left"/>
    </xf>
    <xf numFmtId="0" fontId="35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13">
      <selection activeCell="A17" sqref="A17"/>
    </sheetView>
  </sheetViews>
  <sheetFormatPr defaultColWidth="9.140625" defaultRowHeight="12.75"/>
  <cols>
    <col min="1" max="1" width="120.28125" style="0" customWidth="1"/>
  </cols>
  <sheetData>
    <row r="1" ht="18">
      <c r="A1" s="4" t="s">
        <v>110</v>
      </c>
    </row>
    <row r="2" ht="18">
      <c r="A2" s="4" t="s">
        <v>111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/>
    </row>
    <row r="9" ht="54" customHeight="1">
      <c r="A9" s="49" t="s">
        <v>240</v>
      </c>
    </row>
    <row r="10" ht="39.75" customHeight="1">
      <c r="A10" s="5" t="s">
        <v>235</v>
      </c>
    </row>
    <row r="11" ht="22.5">
      <c r="A11" s="5"/>
    </row>
    <row r="12" ht="27">
      <c r="A12" s="1"/>
    </row>
    <row r="17" ht="324" customHeight="1"/>
    <row r="18" ht="15">
      <c r="A18" s="3" t="s">
        <v>237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00390625" style="0" bestFit="1" customWidth="1"/>
    <col min="2" max="2" width="79.140625" style="0" customWidth="1"/>
    <col min="3" max="4" width="22.421875" style="0" hidden="1" customWidth="1"/>
    <col min="5" max="5" width="17.421875" style="60" customWidth="1"/>
  </cols>
  <sheetData>
    <row r="1" spans="1:4" ht="15.75" customHeight="1" thickBot="1">
      <c r="A1" s="7"/>
      <c r="B1" s="9"/>
      <c r="C1" s="9"/>
      <c r="D1" s="9"/>
    </row>
    <row r="2" spans="1:5" ht="66" customHeight="1" thickBot="1">
      <c r="A2" s="50" t="s">
        <v>224</v>
      </c>
      <c r="B2" s="51" t="s">
        <v>0</v>
      </c>
      <c r="C2" s="96" t="s">
        <v>239</v>
      </c>
      <c r="D2" s="103" t="s">
        <v>219</v>
      </c>
      <c r="E2" s="61" t="s">
        <v>241</v>
      </c>
    </row>
    <row r="3" spans="1:5" s="70" customFormat="1" ht="18">
      <c r="A3" s="67">
        <v>7</v>
      </c>
      <c r="B3" s="68" t="s">
        <v>1</v>
      </c>
      <c r="C3" s="69">
        <v>3057591</v>
      </c>
      <c r="D3" s="69">
        <f>D8+D26</f>
        <v>-55995</v>
      </c>
      <c r="E3" s="69">
        <f>E4+E7+E20+E25+E30</f>
        <v>3001596</v>
      </c>
    </row>
    <row r="4" spans="1:5" s="70" customFormat="1" ht="18">
      <c r="A4" s="67">
        <v>73</v>
      </c>
      <c r="B4" s="68" t="s">
        <v>177</v>
      </c>
      <c r="C4" s="69">
        <v>10000</v>
      </c>
      <c r="D4" s="69"/>
      <c r="E4" s="69">
        <v>10000</v>
      </c>
    </row>
    <row r="5" spans="1:5" ht="18">
      <c r="A5" s="53">
        <v>7321</v>
      </c>
      <c r="B5" s="6" t="s">
        <v>178</v>
      </c>
      <c r="C5" s="52">
        <v>10000</v>
      </c>
      <c r="D5" s="52"/>
      <c r="E5" s="52">
        <v>10000</v>
      </c>
    </row>
    <row r="6" spans="1:5" ht="18">
      <c r="A6" s="53">
        <v>732121</v>
      </c>
      <c r="B6" s="8" t="s">
        <v>162</v>
      </c>
      <c r="C6" s="52">
        <v>10000</v>
      </c>
      <c r="D6" s="52"/>
      <c r="E6" s="52">
        <v>10000</v>
      </c>
    </row>
    <row r="7" spans="1:5" s="70" customFormat="1" ht="18">
      <c r="A7" s="67">
        <v>74</v>
      </c>
      <c r="B7" s="68" t="s">
        <v>186</v>
      </c>
      <c r="C7" s="69">
        <v>283154</v>
      </c>
      <c r="D7" s="69">
        <f>D8</f>
        <v>-19350</v>
      </c>
      <c r="E7" s="69">
        <f>E8+E14</f>
        <v>263804</v>
      </c>
    </row>
    <row r="8" spans="1:5" s="70" customFormat="1" ht="18">
      <c r="A8" s="67">
        <v>742</v>
      </c>
      <c r="B8" s="68" t="s">
        <v>2</v>
      </c>
      <c r="C8" s="69">
        <v>221798</v>
      </c>
      <c r="D8" s="69">
        <f>D9</f>
        <v>-19350</v>
      </c>
      <c r="E8" s="69">
        <f>E9+E10+E11+E12+E13</f>
        <v>202448</v>
      </c>
    </row>
    <row r="9" spans="1:5" ht="20.25" customHeight="1">
      <c r="A9" s="53">
        <v>742121</v>
      </c>
      <c r="B9" s="6" t="s">
        <v>124</v>
      </c>
      <c r="C9" s="52">
        <v>189191</v>
      </c>
      <c r="D9" s="105">
        <v>-19350</v>
      </c>
      <c r="E9" s="105">
        <v>169841</v>
      </c>
    </row>
    <row r="10" spans="1:5" ht="18">
      <c r="A10" s="53">
        <v>7421210</v>
      </c>
      <c r="B10" s="6" t="s">
        <v>3</v>
      </c>
      <c r="C10" s="52">
        <v>3500</v>
      </c>
      <c r="D10" s="52"/>
      <c r="E10" s="52">
        <v>3500</v>
      </c>
    </row>
    <row r="11" spans="1:5" ht="18">
      <c r="A11" s="53">
        <v>7421211</v>
      </c>
      <c r="B11" s="6" t="s">
        <v>4</v>
      </c>
      <c r="C11" s="52">
        <v>28997</v>
      </c>
      <c r="D11" s="52"/>
      <c r="E11" s="52">
        <v>28997</v>
      </c>
    </row>
    <row r="12" spans="1:5" ht="18">
      <c r="A12" s="53">
        <v>742322</v>
      </c>
      <c r="B12" s="6" t="s">
        <v>150</v>
      </c>
      <c r="C12" s="52">
        <v>10</v>
      </c>
      <c r="D12" s="52"/>
      <c r="E12" s="52">
        <v>10</v>
      </c>
    </row>
    <row r="13" spans="1:5" ht="21.75" customHeight="1">
      <c r="A13" s="53">
        <v>742325</v>
      </c>
      <c r="B13" s="6" t="s">
        <v>191</v>
      </c>
      <c r="C13" s="52">
        <v>100</v>
      </c>
      <c r="D13" s="52"/>
      <c r="E13" s="52">
        <v>100</v>
      </c>
    </row>
    <row r="14" spans="1:5" s="70" customFormat="1" ht="18">
      <c r="A14" s="67">
        <v>745</v>
      </c>
      <c r="B14" s="68" t="s">
        <v>5</v>
      </c>
      <c r="C14" s="69">
        <v>61356</v>
      </c>
      <c r="D14" s="69"/>
      <c r="E14" s="69">
        <v>61356</v>
      </c>
    </row>
    <row r="15" spans="1:5" ht="18">
      <c r="A15" s="54">
        <v>7451111</v>
      </c>
      <c r="B15" s="8" t="s">
        <v>126</v>
      </c>
      <c r="C15" s="52">
        <v>61000</v>
      </c>
      <c r="D15" s="52"/>
      <c r="E15" s="52">
        <v>61000</v>
      </c>
    </row>
    <row r="16" spans="1:5" ht="18">
      <c r="A16" s="53">
        <v>74512118</v>
      </c>
      <c r="B16" s="6" t="s">
        <v>6</v>
      </c>
      <c r="C16" s="52">
        <v>25</v>
      </c>
      <c r="D16" s="52"/>
      <c r="E16" s="52">
        <v>25</v>
      </c>
    </row>
    <row r="17" spans="1:5" ht="18">
      <c r="A17" s="53">
        <v>7451212</v>
      </c>
      <c r="B17" s="6" t="s">
        <v>7</v>
      </c>
      <c r="C17" s="52">
        <v>300</v>
      </c>
      <c r="D17" s="52"/>
      <c r="E17" s="52">
        <v>300</v>
      </c>
    </row>
    <row r="18" spans="1:5" ht="18">
      <c r="A18" s="53">
        <v>7451214</v>
      </c>
      <c r="B18" s="6" t="s">
        <v>8</v>
      </c>
      <c r="C18" s="52">
        <v>1</v>
      </c>
      <c r="D18" s="52"/>
      <c r="E18" s="52">
        <v>1</v>
      </c>
    </row>
    <row r="19" spans="1:5" ht="18">
      <c r="A19" s="53">
        <v>7451216</v>
      </c>
      <c r="B19" s="6" t="s">
        <v>9</v>
      </c>
      <c r="C19" s="52">
        <v>30</v>
      </c>
      <c r="D19" s="52"/>
      <c r="E19" s="52">
        <v>30</v>
      </c>
    </row>
    <row r="20" spans="1:5" s="70" customFormat="1" ht="18">
      <c r="A20" s="67">
        <v>77</v>
      </c>
      <c r="B20" s="68" t="s">
        <v>10</v>
      </c>
      <c r="C20" s="69">
        <v>400</v>
      </c>
      <c r="D20" s="69"/>
      <c r="E20" s="69">
        <v>400</v>
      </c>
    </row>
    <row r="21" spans="1:5" s="70" customFormat="1" ht="18">
      <c r="A21" s="67">
        <v>771</v>
      </c>
      <c r="B21" s="71" t="s">
        <v>10</v>
      </c>
      <c r="C21" s="69">
        <v>400</v>
      </c>
      <c r="D21" s="69"/>
      <c r="E21" s="69">
        <v>400</v>
      </c>
    </row>
    <row r="22" spans="1:5" ht="18">
      <c r="A22" s="53">
        <v>771111</v>
      </c>
      <c r="B22" s="6" t="s">
        <v>10</v>
      </c>
      <c r="C22" s="52">
        <v>0</v>
      </c>
      <c r="D22" s="52"/>
      <c r="E22" s="52">
        <v>0</v>
      </c>
    </row>
    <row r="23" spans="1:5" ht="36">
      <c r="A23" s="53">
        <v>771113</v>
      </c>
      <c r="B23" s="6" t="s">
        <v>161</v>
      </c>
      <c r="C23" s="52">
        <v>0</v>
      </c>
      <c r="D23" s="52"/>
      <c r="E23" s="52">
        <v>0</v>
      </c>
    </row>
    <row r="24" spans="1:5" ht="36">
      <c r="A24" s="54">
        <v>772111</v>
      </c>
      <c r="B24" s="8" t="s">
        <v>209</v>
      </c>
      <c r="C24" s="52">
        <v>400</v>
      </c>
      <c r="D24" s="52"/>
      <c r="E24" s="52">
        <v>400</v>
      </c>
    </row>
    <row r="25" spans="1:5" s="70" customFormat="1" ht="36">
      <c r="A25" s="67">
        <v>78</v>
      </c>
      <c r="B25" s="68" t="s">
        <v>188</v>
      </c>
      <c r="C25" s="69">
        <v>2482477</v>
      </c>
      <c r="D25" s="69">
        <f>D27+D28+D29</f>
        <v>-36645</v>
      </c>
      <c r="E25" s="69">
        <v>2445832</v>
      </c>
    </row>
    <row r="26" spans="1:5" s="70" customFormat="1" ht="33">
      <c r="A26" s="67">
        <v>781</v>
      </c>
      <c r="B26" s="71" t="s">
        <v>188</v>
      </c>
      <c r="C26" s="69">
        <v>2482477</v>
      </c>
      <c r="D26" s="107">
        <f>D27+D28+D29</f>
        <v>-36645</v>
      </c>
      <c r="E26" s="107">
        <v>2445832</v>
      </c>
    </row>
    <row r="27" spans="1:5" ht="18">
      <c r="A27" s="53">
        <v>781111</v>
      </c>
      <c r="B27" s="6" t="s">
        <v>11</v>
      </c>
      <c r="C27" s="52">
        <v>49833</v>
      </c>
      <c r="D27" s="108">
        <v>-10917</v>
      </c>
      <c r="E27" s="108">
        <v>38916</v>
      </c>
    </row>
    <row r="28" spans="1:5" ht="18">
      <c r="A28" s="53">
        <v>7811111</v>
      </c>
      <c r="B28" s="6" t="s">
        <v>12</v>
      </c>
      <c r="C28" s="52">
        <v>234</v>
      </c>
      <c r="D28" s="108">
        <v>235</v>
      </c>
      <c r="E28" s="108">
        <v>469</v>
      </c>
    </row>
    <row r="29" spans="1:5" ht="18">
      <c r="A29" s="53">
        <v>781112</v>
      </c>
      <c r="B29" s="6" t="s">
        <v>197</v>
      </c>
      <c r="C29" s="105">
        <v>2432410</v>
      </c>
      <c r="D29" s="108">
        <v>-25963</v>
      </c>
      <c r="E29" s="108">
        <v>2406447</v>
      </c>
    </row>
    <row r="30" spans="1:5" s="70" customFormat="1" ht="36">
      <c r="A30" s="67">
        <v>79</v>
      </c>
      <c r="B30" s="68" t="s">
        <v>187</v>
      </c>
      <c r="C30" s="69">
        <v>281560</v>
      </c>
      <c r="D30" s="69"/>
      <c r="E30" s="69">
        <v>281560</v>
      </c>
    </row>
    <row r="31" spans="1:5" s="70" customFormat="1" ht="18">
      <c r="A31" s="67">
        <v>791</v>
      </c>
      <c r="B31" s="71" t="s">
        <v>187</v>
      </c>
      <c r="C31" s="69">
        <v>281560</v>
      </c>
      <c r="D31" s="69"/>
      <c r="E31" s="69">
        <v>281560</v>
      </c>
    </row>
    <row r="32" spans="1:5" ht="18">
      <c r="A32" s="53">
        <v>791111</v>
      </c>
      <c r="B32" s="6" t="s">
        <v>190</v>
      </c>
      <c r="C32" s="52">
        <v>273060</v>
      </c>
      <c r="D32" s="52"/>
      <c r="E32" s="52">
        <v>273060</v>
      </c>
    </row>
    <row r="33" spans="1:5" ht="36">
      <c r="A33" s="53">
        <v>79111132</v>
      </c>
      <c r="B33" s="6" t="s">
        <v>189</v>
      </c>
      <c r="C33" s="52">
        <v>4000</v>
      </c>
      <c r="D33" s="52"/>
      <c r="E33" s="52">
        <v>4000</v>
      </c>
    </row>
    <row r="34" spans="1:5" ht="36">
      <c r="A34" s="53">
        <v>7911115</v>
      </c>
      <c r="B34" s="6" t="s">
        <v>184</v>
      </c>
      <c r="C34" s="52">
        <v>3000</v>
      </c>
      <c r="D34" s="52"/>
      <c r="E34" s="52">
        <v>3000</v>
      </c>
    </row>
    <row r="35" spans="1:5" ht="18">
      <c r="A35" s="53">
        <v>7911116</v>
      </c>
      <c r="B35" s="6" t="s">
        <v>205</v>
      </c>
      <c r="C35" s="52">
        <v>1500</v>
      </c>
      <c r="D35" s="52"/>
      <c r="E35" s="52">
        <v>1500</v>
      </c>
    </row>
    <row r="36" spans="1:5" s="70" customFormat="1" ht="18">
      <c r="A36" s="67">
        <v>8</v>
      </c>
      <c r="B36" s="68" t="s">
        <v>13</v>
      </c>
      <c r="C36" s="69">
        <v>100</v>
      </c>
      <c r="D36" s="69"/>
      <c r="E36" s="69">
        <v>100</v>
      </c>
    </row>
    <row r="37" spans="1:5" s="70" customFormat="1" ht="18">
      <c r="A37" s="67">
        <v>81</v>
      </c>
      <c r="B37" s="71" t="s">
        <v>14</v>
      </c>
      <c r="C37" s="69">
        <v>100</v>
      </c>
      <c r="D37" s="69"/>
      <c r="E37" s="69">
        <v>100</v>
      </c>
    </row>
    <row r="38" spans="1:5" ht="18">
      <c r="A38" s="53">
        <v>811</v>
      </c>
      <c r="B38" s="64" t="s">
        <v>15</v>
      </c>
      <c r="C38" s="52">
        <v>100</v>
      </c>
      <c r="D38" s="52"/>
      <c r="E38" s="52">
        <v>100</v>
      </c>
    </row>
    <row r="39" spans="1:5" ht="18">
      <c r="A39" s="53">
        <v>811122</v>
      </c>
      <c r="B39" s="6" t="s">
        <v>16</v>
      </c>
      <c r="C39" s="52">
        <v>100</v>
      </c>
      <c r="D39" s="52"/>
      <c r="E39" s="52">
        <v>100</v>
      </c>
    </row>
    <row r="40" spans="1:5" ht="18.75" thickBot="1">
      <c r="A40" s="55"/>
      <c r="B40" s="56" t="s">
        <v>17</v>
      </c>
      <c r="C40" s="72">
        <v>3057691</v>
      </c>
      <c r="D40" s="72">
        <v>-56371</v>
      </c>
      <c r="E40" s="72">
        <f>E3+E36</f>
        <v>3001696</v>
      </c>
    </row>
  </sheetData>
  <sheetProtection/>
  <printOptions/>
  <pageMargins left="0.37" right="0.196850393700787" top="0.354330708661417" bottom="0.18" header="0.31496062992126" footer="0.18"/>
  <pageSetup fitToHeight="0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PageLayoutView="0" workbookViewId="0" topLeftCell="A1">
      <pane ySplit="2" topLeftCell="A189" activePane="bottomLeft" state="frozen"/>
      <selection pane="topLeft" activeCell="A1" sqref="A1"/>
      <selection pane="bottomLeft" activeCell="B210" sqref="B210"/>
    </sheetView>
  </sheetViews>
  <sheetFormatPr defaultColWidth="9.140625" defaultRowHeight="12.75"/>
  <cols>
    <col min="1" max="1" width="15.8515625" style="13" customWidth="1"/>
    <col min="2" max="2" width="76.140625" style="13" customWidth="1"/>
    <col min="3" max="3" width="0.13671875" style="62" customWidth="1"/>
    <col min="4" max="4" width="17.7109375" style="85" hidden="1" customWidth="1"/>
    <col min="5" max="5" width="14.7109375" style="85" hidden="1" customWidth="1"/>
    <col min="6" max="6" width="17.7109375" style="99" customWidth="1"/>
    <col min="7" max="16384" width="9.140625" style="10" customWidth="1"/>
  </cols>
  <sheetData>
    <row r="1" spans="1:2" ht="10.5" customHeight="1" thickBot="1">
      <c r="A1" s="57"/>
      <c r="B1" s="57"/>
    </row>
    <row r="2" spans="1:6" ht="62.25" customHeight="1" thickBot="1">
      <c r="A2" s="58"/>
      <c r="B2" s="59" t="s">
        <v>123</v>
      </c>
      <c r="C2" s="74" t="s">
        <v>234</v>
      </c>
      <c r="D2" s="96" t="s">
        <v>238</v>
      </c>
      <c r="E2" s="103" t="s">
        <v>219</v>
      </c>
      <c r="F2" s="101" t="s">
        <v>242</v>
      </c>
    </row>
    <row r="3" spans="1:6" s="14" customFormat="1" ht="18">
      <c r="A3" s="65">
        <v>4</v>
      </c>
      <c r="B3" s="66" t="s">
        <v>18</v>
      </c>
      <c r="C3" s="73"/>
      <c r="D3" s="86">
        <v>3047939.4000000004</v>
      </c>
      <c r="E3" s="102">
        <f>E56+E65+E118+E30</f>
        <v>-55635</v>
      </c>
      <c r="F3" s="97">
        <f aca="true" t="shared" si="0" ref="F3:F34">D3+E3</f>
        <v>2992304.4000000004</v>
      </c>
    </row>
    <row r="4" spans="1:6" s="14" customFormat="1" ht="18">
      <c r="A4" s="18">
        <v>41</v>
      </c>
      <c r="B4" s="15" t="s">
        <v>19</v>
      </c>
      <c r="C4" s="75"/>
      <c r="D4" s="88">
        <v>347216</v>
      </c>
      <c r="E4" s="87">
        <v>1306</v>
      </c>
      <c r="F4" s="97">
        <f t="shared" si="0"/>
        <v>348522</v>
      </c>
    </row>
    <row r="5" spans="1:6" s="14" customFormat="1" ht="18">
      <c r="A5" s="18">
        <v>411</v>
      </c>
      <c r="B5" s="15" t="s">
        <v>20</v>
      </c>
      <c r="C5" s="75"/>
      <c r="D5" s="88">
        <v>279527</v>
      </c>
      <c r="E5" s="87"/>
      <c r="F5" s="97">
        <f t="shared" si="0"/>
        <v>279527</v>
      </c>
    </row>
    <row r="6" spans="1:6" ht="18">
      <c r="A6" s="19">
        <v>411111</v>
      </c>
      <c r="B6" s="12" t="s">
        <v>21</v>
      </c>
      <c r="C6" s="76"/>
      <c r="D6" s="89">
        <v>191704</v>
      </c>
      <c r="E6" s="89"/>
      <c r="F6" s="84">
        <f t="shared" si="0"/>
        <v>191704</v>
      </c>
    </row>
    <row r="7" spans="1:6" ht="18">
      <c r="A7" s="19">
        <v>411112</v>
      </c>
      <c r="B7" s="12" t="s">
        <v>22</v>
      </c>
      <c r="C7" s="76"/>
      <c r="D7" s="89">
        <v>10765</v>
      </c>
      <c r="E7" s="89"/>
      <c r="F7" s="84">
        <f t="shared" si="0"/>
        <v>10765</v>
      </c>
    </row>
    <row r="8" spans="1:6" ht="18">
      <c r="A8" s="19">
        <v>411113</v>
      </c>
      <c r="B8" s="12" t="s">
        <v>159</v>
      </c>
      <c r="C8" s="76"/>
      <c r="D8" s="89">
        <v>407</v>
      </c>
      <c r="E8" s="89"/>
      <c r="F8" s="84">
        <f t="shared" si="0"/>
        <v>407</v>
      </c>
    </row>
    <row r="9" spans="1:6" ht="18">
      <c r="A9" s="19">
        <v>411115</v>
      </c>
      <c r="B9" s="12" t="s">
        <v>23</v>
      </c>
      <c r="C9" s="76"/>
      <c r="D9" s="89">
        <v>13270</v>
      </c>
      <c r="E9" s="89"/>
      <c r="F9" s="84">
        <f t="shared" si="0"/>
        <v>13270</v>
      </c>
    </row>
    <row r="10" spans="1:6" ht="18">
      <c r="A10" s="19">
        <v>411117</v>
      </c>
      <c r="B10" s="12" t="s">
        <v>24</v>
      </c>
      <c r="C10" s="76"/>
      <c r="D10" s="89">
        <v>5072</v>
      </c>
      <c r="E10" s="89"/>
      <c r="F10" s="84">
        <f t="shared" si="0"/>
        <v>5072</v>
      </c>
    </row>
    <row r="11" spans="1:6" ht="18">
      <c r="A11" s="19">
        <v>411118</v>
      </c>
      <c r="B11" s="12" t="s">
        <v>25</v>
      </c>
      <c r="C11" s="76"/>
      <c r="D11" s="89">
        <v>48652</v>
      </c>
      <c r="E11" s="89"/>
      <c r="F11" s="84">
        <f t="shared" si="0"/>
        <v>48652</v>
      </c>
    </row>
    <row r="12" spans="1:6" ht="18">
      <c r="A12" s="19">
        <v>411119</v>
      </c>
      <c r="B12" s="12" t="s">
        <v>26</v>
      </c>
      <c r="C12" s="76"/>
      <c r="D12" s="89">
        <v>9080</v>
      </c>
      <c r="E12" s="89"/>
      <c r="F12" s="84">
        <f t="shared" si="0"/>
        <v>9080</v>
      </c>
    </row>
    <row r="13" spans="1:6" ht="18">
      <c r="A13" s="19">
        <v>411131</v>
      </c>
      <c r="B13" s="12" t="s">
        <v>27</v>
      </c>
      <c r="C13" s="76"/>
      <c r="D13" s="89">
        <v>0</v>
      </c>
      <c r="E13" s="89"/>
      <c r="F13" s="84">
        <f t="shared" si="0"/>
        <v>0</v>
      </c>
    </row>
    <row r="14" spans="1:6" ht="18">
      <c r="A14" s="19">
        <v>411141</v>
      </c>
      <c r="B14" s="12" t="s">
        <v>108</v>
      </c>
      <c r="C14" s="76"/>
      <c r="D14" s="89">
        <v>577</v>
      </c>
      <c r="E14" s="89"/>
      <c r="F14" s="84">
        <f t="shared" si="0"/>
        <v>577</v>
      </c>
    </row>
    <row r="15" spans="1:6" s="14" customFormat="1" ht="18">
      <c r="A15" s="18">
        <v>412</v>
      </c>
      <c r="B15" s="15" t="s">
        <v>28</v>
      </c>
      <c r="C15" s="77"/>
      <c r="D15" s="88">
        <v>48264</v>
      </c>
      <c r="E15" s="87"/>
      <c r="F15" s="97">
        <f t="shared" si="0"/>
        <v>48264</v>
      </c>
    </row>
    <row r="16" spans="1:6" ht="18">
      <c r="A16" s="19">
        <v>412111</v>
      </c>
      <c r="B16" s="12" t="s">
        <v>210</v>
      </c>
      <c r="C16" s="76"/>
      <c r="D16" s="90">
        <v>33420</v>
      </c>
      <c r="E16" s="89"/>
      <c r="F16" s="84">
        <f t="shared" si="0"/>
        <v>33420</v>
      </c>
    </row>
    <row r="17" spans="1:6" ht="18">
      <c r="A17" s="19">
        <v>412211</v>
      </c>
      <c r="B17" s="12" t="s">
        <v>181</v>
      </c>
      <c r="C17" s="76"/>
      <c r="D17" s="90">
        <v>14844</v>
      </c>
      <c r="E17" s="89"/>
      <c r="F17" s="84">
        <f t="shared" si="0"/>
        <v>14844</v>
      </c>
    </row>
    <row r="18" spans="1:6" ht="18">
      <c r="A18" s="19">
        <v>412311</v>
      </c>
      <c r="B18" s="12" t="s">
        <v>29</v>
      </c>
      <c r="C18" s="76"/>
      <c r="D18" s="90">
        <v>0</v>
      </c>
      <c r="E18" s="89"/>
      <c r="F18" s="84">
        <f t="shared" si="0"/>
        <v>0</v>
      </c>
    </row>
    <row r="19" spans="1:6" s="17" customFormat="1" ht="18">
      <c r="A19" s="20">
        <v>413</v>
      </c>
      <c r="B19" s="8" t="s">
        <v>217</v>
      </c>
      <c r="C19" s="76"/>
      <c r="D19" s="90">
        <v>0</v>
      </c>
      <c r="E19" s="89"/>
      <c r="F19" s="84">
        <f t="shared" si="0"/>
        <v>0</v>
      </c>
    </row>
    <row r="20" spans="1:6" ht="18">
      <c r="A20" s="21">
        <v>413141</v>
      </c>
      <c r="B20" s="16" t="s">
        <v>218</v>
      </c>
      <c r="C20" s="76"/>
      <c r="D20" s="90">
        <v>0</v>
      </c>
      <c r="E20" s="89"/>
      <c r="F20" s="84">
        <f t="shared" si="0"/>
        <v>0</v>
      </c>
    </row>
    <row r="21" spans="1:6" s="14" customFormat="1" ht="18">
      <c r="A21" s="18">
        <v>414</v>
      </c>
      <c r="B21" s="15" t="s">
        <v>30</v>
      </c>
      <c r="C21" s="77"/>
      <c r="D21" s="88">
        <v>3300</v>
      </c>
      <c r="E21" s="87"/>
      <c r="F21" s="97">
        <f t="shared" si="0"/>
        <v>3300</v>
      </c>
    </row>
    <row r="22" spans="1:6" ht="18">
      <c r="A22" s="19">
        <v>414111</v>
      </c>
      <c r="B22" s="12" t="s">
        <v>31</v>
      </c>
      <c r="C22" s="76"/>
      <c r="D22" s="90">
        <v>400</v>
      </c>
      <c r="E22" s="89"/>
      <c r="F22" s="84">
        <f t="shared" si="0"/>
        <v>400</v>
      </c>
    </row>
    <row r="23" spans="1:6" ht="18">
      <c r="A23" s="19">
        <v>414121</v>
      </c>
      <c r="B23" s="12" t="s">
        <v>32</v>
      </c>
      <c r="C23" s="76"/>
      <c r="D23" s="90">
        <v>0</v>
      </c>
      <c r="E23" s="89"/>
      <c r="F23" s="84">
        <f t="shared" si="0"/>
        <v>0</v>
      </c>
    </row>
    <row r="24" spans="1:6" ht="18">
      <c r="A24" s="19">
        <v>4141211</v>
      </c>
      <c r="B24" s="12" t="s">
        <v>33</v>
      </c>
      <c r="C24" s="76"/>
      <c r="D24" s="90">
        <v>0</v>
      </c>
      <c r="E24" s="89"/>
      <c r="F24" s="84">
        <f t="shared" si="0"/>
        <v>0</v>
      </c>
    </row>
    <row r="25" spans="1:6" ht="18">
      <c r="A25" s="19">
        <v>414311</v>
      </c>
      <c r="B25" s="12" t="s">
        <v>34</v>
      </c>
      <c r="C25" s="76"/>
      <c r="D25" s="90">
        <v>2300</v>
      </c>
      <c r="E25" s="89"/>
      <c r="F25" s="84">
        <f t="shared" si="0"/>
        <v>2300</v>
      </c>
    </row>
    <row r="26" spans="1:6" ht="36">
      <c r="A26" s="19">
        <v>414411</v>
      </c>
      <c r="B26" s="12" t="s">
        <v>163</v>
      </c>
      <c r="C26" s="76"/>
      <c r="D26" s="90">
        <v>400</v>
      </c>
      <c r="E26" s="89"/>
      <c r="F26" s="84">
        <f t="shared" si="0"/>
        <v>400</v>
      </c>
    </row>
    <row r="27" spans="1:6" ht="36">
      <c r="A27" s="19">
        <v>414314</v>
      </c>
      <c r="B27" s="12" t="s">
        <v>158</v>
      </c>
      <c r="C27" s="76"/>
      <c r="D27" s="90">
        <v>200</v>
      </c>
      <c r="E27" s="89"/>
      <c r="F27" s="84">
        <f t="shared" si="0"/>
        <v>200</v>
      </c>
    </row>
    <row r="28" spans="1:6" s="14" customFormat="1" ht="18">
      <c r="A28" s="18">
        <v>415</v>
      </c>
      <c r="B28" s="15" t="s">
        <v>35</v>
      </c>
      <c r="C28" s="75"/>
      <c r="D28" s="88">
        <v>8656</v>
      </c>
      <c r="E28" s="87"/>
      <c r="F28" s="97">
        <f t="shared" si="0"/>
        <v>8656</v>
      </c>
    </row>
    <row r="29" spans="1:6" ht="18">
      <c r="A29" s="19">
        <v>415112</v>
      </c>
      <c r="B29" s="12" t="s">
        <v>36</v>
      </c>
      <c r="C29" s="76"/>
      <c r="D29" s="90">
        <v>8656</v>
      </c>
      <c r="E29" s="89"/>
      <c r="F29" s="84">
        <f t="shared" si="0"/>
        <v>8656</v>
      </c>
    </row>
    <row r="30" spans="1:6" s="14" customFormat="1" ht="18">
      <c r="A30" s="18">
        <v>416</v>
      </c>
      <c r="B30" s="15" t="s">
        <v>211</v>
      </c>
      <c r="C30" s="77"/>
      <c r="D30" s="88">
        <v>7469</v>
      </c>
      <c r="E30" s="87">
        <f>E31</f>
        <v>1306</v>
      </c>
      <c r="F30" s="97">
        <f>F31+F32</f>
        <v>8775</v>
      </c>
    </row>
    <row r="31" spans="1:6" ht="18">
      <c r="A31" s="19">
        <v>416111</v>
      </c>
      <c r="B31" s="12" t="s">
        <v>192</v>
      </c>
      <c r="C31" s="76"/>
      <c r="D31" s="90">
        <v>5000</v>
      </c>
      <c r="E31" s="89">
        <v>1306</v>
      </c>
      <c r="F31" s="84">
        <f t="shared" si="0"/>
        <v>6306</v>
      </c>
    </row>
    <row r="32" spans="1:6" ht="36">
      <c r="A32" s="19">
        <v>416131</v>
      </c>
      <c r="B32" s="12" t="s">
        <v>195</v>
      </c>
      <c r="C32" s="76"/>
      <c r="D32" s="90">
        <v>2469</v>
      </c>
      <c r="E32" s="89"/>
      <c r="F32" s="84">
        <f t="shared" si="0"/>
        <v>2469</v>
      </c>
    </row>
    <row r="33" spans="1:6" s="14" customFormat="1" ht="18">
      <c r="A33" s="18">
        <v>42</v>
      </c>
      <c r="B33" s="15" t="s">
        <v>37</v>
      </c>
      <c r="C33" s="23" t="e">
        <f>C34+C56+C65+C91+C96+C118</f>
        <v>#REF!</v>
      </c>
      <c r="D33" s="88">
        <v>2695853.4000000004</v>
      </c>
      <c r="E33" s="87">
        <f>E56+E65+E118</f>
        <v>-56941</v>
      </c>
      <c r="F33" s="98">
        <f t="shared" si="0"/>
        <v>2638912.4000000004</v>
      </c>
    </row>
    <row r="34" spans="1:6" s="14" customFormat="1" ht="18">
      <c r="A34" s="18">
        <v>421</v>
      </c>
      <c r="B34" s="15" t="s">
        <v>38</v>
      </c>
      <c r="C34" s="23" t="e">
        <f>C35+C36+C37+C38+C39+C40+C41+C42+C43+C44+C45+C46+C47+C48+C49+C50+C51+C52+C53+C54+C55</f>
        <v>#REF!</v>
      </c>
      <c r="D34" s="88">
        <v>40432.2</v>
      </c>
      <c r="E34" s="87"/>
      <c r="F34" s="97">
        <f t="shared" si="0"/>
        <v>40432.2</v>
      </c>
    </row>
    <row r="35" spans="1:6" ht="18">
      <c r="A35" s="19">
        <v>421111</v>
      </c>
      <c r="B35" s="12" t="s">
        <v>39</v>
      </c>
      <c r="C35" s="76"/>
      <c r="D35" s="90">
        <v>1850</v>
      </c>
      <c r="E35" s="89"/>
      <c r="F35" s="84">
        <f aca="true" t="shared" si="1" ref="F35:F66">D35+E35</f>
        <v>1850</v>
      </c>
    </row>
    <row r="36" spans="1:6" ht="18">
      <c r="A36" s="19">
        <v>421112</v>
      </c>
      <c r="B36" s="12" t="s">
        <v>40</v>
      </c>
      <c r="C36" s="76"/>
      <c r="D36" s="90">
        <v>50</v>
      </c>
      <c r="E36" s="89"/>
      <c r="F36" s="84">
        <f t="shared" si="1"/>
        <v>50</v>
      </c>
    </row>
    <row r="37" spans="1:6" ht="18">
      <c r="A37" s="19">
        <v>421121</v>
      </c>
      <c r="B37" s="12" t="s">
        <v>41</v>
      </c>
      <c r="C37" s="76"/>
      <c r="D37" s="90">
        <v>20</v>
      </c>
      <c r="E37" s="89"/>
      <c r="F37" s="84">
        <f t="shared" si="1"/>
        <v>20</v>
      </c>
    </row>
    <row r="38" spans="1:6" ht="18">
      <c r="A38" s="19">
        <v>421211</v>
      </c>
      <c r="B38" s="12" t="s">
        <v>42</v>
      </c>
      <c r="C38" s="76" t="e">
        <f>#REF!*#REF!</f>
        <v>#REF!</v>
      </c>
      <c r="D38" s="90">
        <v>10000</v>
      </c>
      <c r="E38" s="89"/>
      <c r="F38" s="84">
        <f t="shared" si="1"/>
        <v>10000</v>
      </c>
    </row>
    <row r="39" spans="1:6" ht="18">
      <c r="A39" s="19">
        <v>421225</v>
      </c>
      <c r="B39" s="12" t="s">
        <v>43</v>
      </c>
      <c r="C39" s="76" t="e">
        <f>#REF!*#REF!</f>
        <v>#REF!</v>
      </c>
      <c r="D39" s="90">
        <v>17000</v>
      </c>
      <c r="E39" s="89"/>
      <c r="F39" s="84">
        <f t="shared" si="1"/>
        <v>17000</v>
      </c>
    </row>
    <row r="40" spans="1:6" ht="18">
      <c r="A40" s="19">
        <v>421311</v>
      </c>
      <c r="B40" s="12" t="s">
        <v>44</v>
      </c>
      <c r="C40" s="76" t="e">
        <f>#REF!*#REF!</f>
        <v>#REF!</v>
      </c>
      <c r="D40" s="90">
        <v>1640</v>
      </c>
      <c r="E40" s="89"/>
      <c r="F40" s="84">
        <f t="shared" si="1"/>
        <v>1640</v>
      </c>
    </row>
    <row r="41" spans="1:6" ht="18">
      <c r="A41" s="19">
        <v>421321</v>
      </c>
      <c r="B41" s="12" t="s">
        <v>151</v>
      </c>
      <c r="C41" s="76" t="e">
        <f>#REF!*#REF!</f>
        <v>#REF!</v>
      </c>
      <c r="D41" s="90">
        <v>360</v>
      </c>
      <c r="E41" s="89"/>
      <c r="F41" s="84">
        <f t="shared" si="1"/>
        <v>360</v>
      </c>
    </row>
    <row r="42" spans="1:6" ht="18">
      <c r="A42" s="19">
        <v>421324</v>
      </c>
      <c r="B42" s="12" t="s">
        <v>129</v>
      </c>
      <c r="C42" s="76" t="e">
        <f>#REF!*#REF!</f>
        <v>#REF!</v>
      </c>
      <c r="D42" s="90">
        <v>588</v>
      </c>
      <c r="E42" s="89"/>
      <c r="F42" s="84">
        <f t="shared" si="1"/>
        <v>588</v>
      </c>
    </row>
    <row r="43" spans="1:6" ht="18">
      <c r="A43" s="19">
        <v>421325</v>
      </c>
      <c r="B43" s="12" t="s">
        <v>166</v>
      </c>
      <c r="C43" s="76" t="e">
        <f>#REF!*#REF!</f>
        <v>#REF!</v>
      </c>
      <c r="D43" s="90">
        <v>1935</v>
      </c>
      <c r="E43" s="89"/>
      <c r="F43" s="84">
        <f t="shared" si="1"/>
        <v>1935</v>
      </c>
    </row>
    <row r="44" spans="1:6" ht="18">
      <c r="A44" s="19">
        <v>421391</v>
      </c>
      <c r="B44" s="12" t="s">
        <v>45</v>
      </c>
      <c r="C44" s="76" t="e">
        <f>#REF!*#REF!</f>
        <v>#REF!</v>
      </c>
      <c r="D44" s="90">
        <v>100</v>
      </c>
      <c r="E44" s="89"/>
      <c r="F44" s="84">
        <f t="shared" si="1"/>
        <v>100</v>
      </c>
    </row>
    <row r="45" spans="1:6" ht="18">
      <c r="A45" s="19">
        <v>421411</v>
      </c>
      <c r="B45" s="12" t="s">
        <v>46</v>
      </c>
      <c r="C45" s="76" t="e">
        <f>#REF!*#REF!</f>
        <v>#REF!</v>
      </c>
      <c r="D45" s="90">
        <v>1599.6</v>
      </c>
      <c r="E45" s="89"/>
      <c r="F45" s="84">
        <f t="shared" si="1"/>
        <v>1599.6</v>
      </c>
    </row>
    <row r="46" spans="1:6" ht="18">
      <c r="A46" s="19">
        <v>421412</v>
      </c>
      <c r="B46" s="12" t="s">
        <v>47</v>
      </c>
      <c r="C46" s="76" t="e">
        <f>#REF!*#REF!</f>
        <v>#REF!</v>
      </c>
      <c r="D46" s="90">
        <v>699.6</v>
      </c>
      <c r="E46" s="89"/>
      <c r="F46" s="84">
        <f t="shared" si="1"/>
        <v>699.6</v>
      </c>
    </row>
    <row r="47" spans="1:6" ht="18">
      <c r="A47" s="19">
        <v>421414</v>
      </c>
      <c r="B47" s="12" t="s">
        <v>48</v>
      </c>
      <c r="C47" s="76" t="e">
        <f>#REF!*#REF!</f>
        <v>#REF!</v>
      </c>
      <c r="D47" s="90">
        <v>450</v>
      </c>
      <c r="E47" s="89"/>
      <c r="F47" s="84">
        <f t="shared" si="1"/>
        <v>450</v>
      </c>
    </row>
    <row r="48" spans="1:6" ht="18">
      <c r="A48" s="19">
        <v>4214191</v>
      </c>
      <c r="B48" s="12" t="s">
        <v>154</v>
      </c>
      <c r="C48" s="76" t="e">
        <f>#REF!*#REF!</f>
        <v>#REF!</v>
      </c>
      <c r="D48" s="90">
        <v>200.4</v>
      </c>
      <c r="E48" s="89"/>
      <c r="F48" s="84">
        <f t="shared" si="1"/>
        <v>200.4</v>
      </c>
    </row>
    <row r="49" spans="1:6" ht="18">
      <c r="A49" s="19">
        <v>421421</v>
      </c>
      <c r="B49" s="12" t="s">
        <v>49</v>
      </c>
      <c r="C49" s="76" t="e">
        <f>#REF!*#REF!</f>
        <v>#REF!</v>
      </c>
      <c r="D49" s="90">
        <v>1600</v>
      </c>
      <c r="E49" s="89"/>
      <c r="F49" s="84">
        <f t="shared" si="1"/>
        <v>1600</v>
      </c>
    </row>
    <row r="50" spans="1:6" ht="18">
      <c r="A50" s="19">
        <v>421511</v>
      </c>
      <c r="B50" s="12" t="s">
        <v>193</v>
      </c>
      <c r="C50" s="76" t="e">
        <f>#REF!*#REF!</f>
        <v>#REF!</v>
      </c>
      <c r="D50" s="90">
        <v>780</v>
      </c>
      <c r="E50" s="89"/>
      <c r="F50" s="84">
        <f t="shared" si="1"/>
        <v>780</v>
      </c>
    </row>
    <row r="51" spans="1:6" ht="18">
      <c r="A51" s="19">
        <v>421512</v>
      </c>
      <c r="B51" s="12" t="s">
        <v>130</v>
      </c>
      <c r="C51" s="76" t="e">
        <f>#REF!*#REF!</f>
        <v>#REF!</v>
      </c>
      <c r="D51" s="90">
        <v>540</v>
      </c>
      <c r="E51" s="89"/>
      <c r="F51" s="84">
        <f t="shared" si="1"/>
        <v>540</v>
      </c>
    </row>
    <row r="52" spans="1:6" ht="18">
      <c r="A52" s="19">
        <v>421521</v>
      </c>
      <c r="B52" s="12" t="s">
        <v>131</v>
      </c>
      <c r="C52" s="76" t="e">
        <f>#REF!*#REF!</f>
        <v>#REF!</v>
      </c>
      <c r="D52" s="90">
        <v>240</v>
      </c>
      <c r="E52" s="89"/>
      <c r="F52" s="84">
        <f t="shared" si="1"/>
        <v>240</v>
      </c>
    </row>
    <row r="53" spans="1:6" ht="18">
      <c r="A53" s="19">
        <v>421612</v>
      </c>
      <c r="B53" s="12" t="s">
        <v>167</v>
      </c>
      <c r="C53" s="76" t="e">
        <f>#REF!*#REF!</f>
        <v>#REF!</v>
      </c>
      <c r="D53" s="90">
        <v>150</v>
      </c>
      <c r="E53" s="89"/>
      <c r="F53" s="84">
        <f t="shared" si="1"/>
        <v>150</v>
      </c>
    </row>
    <row r="54" spans="1:6" ht="18">
      <c r="A54" s="19">
        <v>421625</v>
      </c>
      <c r="B54" s="12" t="s">
        <v>153</v>
      </c>
      <c r="C54" s="76" t="e">
        <f>#REF!*#REF!</f>
        <v>#REF!</v>
      </c>
      <c r="D54" s="90">
        <v>129.6</v>
      </c>
      <c r="E54" s="89"/>
      <c r="F54" s="84">
        <f t="shared" si="1"/>
        <v>129.6</v>
      </c>
    </row>
    <row r="55" spans="1:6" ht="18">
      <c r="A55" s="19">
        <v>4219191</v>
      </c>
      <c r="B55" s="12" t="s">
        <v>206</v>
      </c>
      <c r="C55" s="76" t="e">
        <f>#REF!*#REF!</f>
        <v>#REF!</v>
      </c>
      <c r="D55" s="90">
        <v>500</v>
      </c>
      <c r="E55" s="89"/>
      <c r="F55" s="84">
        <f t="shared" si="1"/>
        <v>500</v>
      </c>
    </row>
    <row r="56" spans="1:6" ht="18">
      <c r="A56" s="22">
        <v>422</v>
      </c>
      <c r="B56" s="11" t="s">
        <v>50</v>
      </c>
      <c r="C56" s="23" t="e">
        <f>C57+C58+C59+C60+C61+C62+C63+C64</f>
        <v>#REF!</v>
      </c>
      <c r="D56" s="88">
        <v>8204</v>
      </c>
      <c r="E56" s="92">
        <f>E57+E59+E60+E63</f>
        <v>1196</v>
      </c>
      <c r="F56" s="98">
        <f t="shared" si="1"/>
        <v>9400</v>
      </c>
    </row>
    <row r="57" spans="1:6" s="27" customFormat="1" ht="18">
      <c r="A57" s="25">
        <v>422111</v>
      </c>
      <c r="B57" s="26" t="s">
        <v>51</v>
      </c>
      <c r="C57" s="76" t="e">
        <f>#REF!*#REF!</f>
        <v>#REF!</v>
      </c>
      <c r="D57" s="90">
        <v>1100</v>
      </c>
      <c r="E57" s="89">
        <v>400</v>
      </c>
      <c r="F57" s="100">
        <f t="shared" si="1"/>
        <v>1500</v>
      </c>
    </row>
    <row r="58" spans="1:6" s="27" customFormat="1" ht="18">
      <c r="A58" s="25">
        <v>422121</v>
      </c>
      <c r="B58" s="28" t="s">
        <v>52</v>
      </c>
      <c r="C58" s="76" t="e">
        <f>#REF!*#REF!</f>
        <v>#REF!</v>
      </c>
      <c r="D58" s="90">
        <v>300</v>
      </c>
      <c r="E58" s="91"/>
      <c r="F58" s="100">
        <f t="shared" si="1"/>
        <v>300</v>
      </c>
    </row>
    <row r="59" spans="1:6" s="27" customFormat="1" ht="19.5" customHeight="1">
      <c r="A59" s="25">
        <v>422131</v>
      </c>
      <c r="B59" s="28" t="s">
        <v>227</v>
      </c>
      <c r="C59" s="76" t="e">
        <f>#REF!*#REF!</f>
        <v>#REF!</v>
      </c>
      <c r="D59" s="90">
        <v>700</v>
      </c>
      <c r="E59" s="89">
        <v>100</v>
      </c>
      <c r="F59" s="100">
        <f t="shared" si="1"/>
        <v>800</v>
      </c>
    </row>
    <row r="60" spans="1:6" s="27" customFormat="1" ht="18">
      <c r="A60" s="25">
        <v>422199</v>
      </c>
      <c r="B60" s="28" t="s">
        <v>107</v>
      </c>
      <c r="C60" s="76" t="e">
        <f>#REF!*#REF!</f>
        <v>#REF!</v>
      </c>
      <c r="D60" s="90">
        <v>200</v>
      </c>
      <c r="E60" s="89">
        <v>100</v>
      </c>
      <c r="F60" s="100">
        <f t="shared" si="1"/>
        <v>300</v>
      </c>
    </row>
    <row r="61" spans="1:6" s="27" customFormat="1" ht="18">
      <c r="A61" s="25">
        <v>422211</v>
      </c>
      <c r="B61" s="26" t="s">
        <v>53</v>
      </c>
      <c r="C61" s="76" t="e">
        <f>#REF!*#REF!</f>
        <v>#REF!</v>
      </c>
      <c r="D61" s="90">
        <v>1200</v>
      </c>
      <c r="E61" s="91"/>
      <c r="F61" s="100">
        <f t="shared" si="1"/>
        <v>1200</v>
      </c>
    </row>
    <row r="62" spans="1:6" s="27" customFormat="1" ht="36">
      <c r="A62" s="25">
        <v>422221</v>
      </c>
      <c r="B62" s="26" t="s">
        <v>125</v>
      </c>
      <c r="C62" s="76" t="e">
        <f>#REF!*#REF!</f>
        <v>#REF!</v>
      </c>
      <c r="D62" s="90">
        <v>2800</v>
      </c>
      <c r="E62" s="91"/>
      <c r="F62" s="100">
        <f t="shared" si="1"/>
        <v>2800</v>
      </c>
    </row>
    <row r="63" spans="1:6" s="27" customFormat="1" ht="18">
      <c r="A63" s="25">
        <v>422231</v>
      </c>
      <c r="B63" s="26" t="s">
        <v>54</v>
      </c>
      <c r="C63" s="76" t="e">
        <f>#REF!*#REF!</f>
        <v>#REF!</v>
      </c>
      <c r="D63" s="90">
        <v>1404</v>
      </c>
      <c r="E63" s="89">
        <v>596</v>
      </c>
      <c r="F63" s="100">
        <f t="shared" si="1"/>
        <v>2000</v>
      </c>
    </row>
    <row r="64" spans="1:6" s="27" customFormat="1" ht="18">
      <c r="A64" s="25">
        <v>422299</v>
      </c>
      <c r="B64" s="26" t="s">
        <v>55</v>
      </c>
      <c r="C64" s="76" t="e">
        <f>#REF!*#REF!</f>
        <v>#REF!</v>
      </c>
      <c r="D64" s="90">
        <v>500</v>
      </c>
      <c r="E64" s="91"/>
      <c r="F64" s="100">
        <f t="shared" si="1"/>
        <v>500</v>
      </c>
    </row>
    <row r="65" spans="1:6" s="31" customFormat="1" ht="18">
      <c r="A65" s="29">
        <v>423</v>
      </c>
      <c r="B65" s="30" t="s">
        <v>56</v>
      </c>
      <c r="C65" s="24" t="e">
        <f>C66+C67+C68+C69+C70+C71+C72+C73+C74+C76+C77+C78+C79+C80+C81+C82+C83+C84+C85+C86+#REF!+C88+C89+C90</f>
        <v>#REF!</v>
      </c>
      <c r="D65" s="88">
        <v>103972.6</v>
      </c>
      <c r="E65" s="92">
        <f>E87+E71</f>
        <v>826</v>
      </c>
      <c r="F65" s="98">
        <f t="shared" si="1"/>
        <v>104798.6</v>
      </c>
    </row>
    <row r="66" spans="1:6" s="27" customFormat="1" ht="18">
      <c r="A66" s="25">
        <v>423111</v>
      </c>
      <c r="B66" s="26" t="s">
        <v>57</v>
      </c>
      <c r="C66" s="76" t="e">
        <f>#REF!*#REF!</f>
        <v>#REF!</v>
      </c>
      <c r="D66" s="90">
        <v>450</v>
      </c>
      <c r="E66" s="91"/>
      <c r="F66" s="100">
        <f t="shared" si="1"/>
        <v>450</v>
      </c>
    </row>
    <row r="67" spans="1:6" s="27" customFormat="1" ht="18">
      <c r="A67" s="25">
        <v>423191</v>
      </c>
      <c r="B67" s="28" t="s">
        <v>216</v>
      </c>
      <c r="C67" s="76" t="e">
        <f>#REF!*#REF!</f>
        <v>#REF!</v>
      </c>
      <c r="D67" s="90">
        <v>21000</v>
      </c>
      <c r="E67" s="91"/>
      <c r="F67" s="84">
        <f aca="true" t="shared" si="2" ref="F67:F98">D67+E67</f>
        <v>21000</v>
      </c>
    </row>
    <row r="68" spans="1:6" s="27" customFormat="1" ht="18">
      <c r="A68" s="25">
        <v>423199</v>
      </c>
      <c r="B68" s="26" t="s">
        <v>175</v>
      </c>
      <c r="C68" s="76" t="e">
        <f>#REF!*#REF!</f>
        <v>#REF!</v>
      </c>
      <c r="D68" s="90">
        <v>390</v>
      </c>
      <c r="E68" s="91"/>
      <c r="F68" s="84">
        <f t="shared" si="2"/>
        <v>390</v>
      </c>
    </row>
    <row r="69" spans="1:6" s="27" customFormat="1" ht="18">
      <c r="A69" s="25">
        <v>423212</v>
      </c>
      <c r="B69" s="26" t="s">
        <v>58</v>
      </c>
      <c r="C69" s="76" t="e">
        <f>#REF!*#REF!</f>
        <v>#REF!</v>
      </c>
      <c r="D69" s="90">
        <v>49560</v>
      </c>
      <c r="E69" s="91"/>
      <c r="F69" s="84">
        <f t="shared" si="2"/>
        <v>49560</v>
      </c>
    </row>
    <row r="70" spans="1:6" s="27" customFormat="1" ht="18">
      <c r="A70" s="25">
        <v>423221</v>
      </c>
      <c r="B70" s="26" t="s">
        <v>121</v>
      </c>
      <c r="C70" s="76" t="e">
        <f>#REF!*#REF!</f>
        <v>#REF!</v>
      </c>
      <c r="D70" s="90">
        <v>99.6</v>
      </c>
      <c r="E70" s="91"/>
      <c r="F70" s="84">
        <f t="shared" si="2"/>
        <v>99.6</v>
      </c>
    </row>
    <row r="71" spans="1:6" s="27" customFormat="1" ht="18">
      <c r="A71" s="25">
        <v>423311</v>
      </c>
      <c r="B71" s="26" t="s">
        <v>59</v>
      </c>
      <c r="C71" s="76" t="e">
        <f>#REF!*#REF!</f>
        <v>#REF!</v>
      </c>
      <c r="D71" s="90">
        <v>1932</v>
      </c>
      <c r="E71" s="89">
        <v>376</v>
      </c>
      <c r="F71" s="84">
        <f t="shared" si="2"/>
        <v>2308</v>
      </c>
    </row>
    <row r="72" spans="1:6" s="27" customFormat="1" ht="18">
      <c r="A72" s="25">
        <v>423321</v>
      </c>
      <c r="B72" s="26" t="s">
        <v>60</v>
      </c>
      <c r="C72" s="76" t="e">
        <f>#REF!*#REF!</f>
        <v>#REF!</v>
      </c>
      <c r="D72" s="90">
        <v>300</v>
      </c>
      <c r="E72" s="91"/>
      <c r="F72" s="84">
        <f t="shared" si="2"/>
        <v>300</v>
      </c>
    </row>
    <row r="73" spans="1:6" s="27" customFormat="1" ht="18">
      <c r="A73" s="25">
        <v>423322</v>
      </c>
      <c r="B73" s="26" t="s">
        <v>61</v>
      </c>
      <c r="C73" s="76" t="e">
        <f>#REF!*#REF!</f>
        <v>#REF!</v>
      </c>
      <c r="D73" s="90">
        <v>250</v>
      </c>
      <c r="E73" s="91"/>
      <c r="F73" s="84">
        <f t="shared" si="2"/>
        <v>250</v>
      </c>
    </row>
    <row r="74" spans="1:6" s="27" customFormat="1" ht="18">
      <c r="A74" s="25">
        <v>423391</v>
      </c>
      <c r="B74" s="26" t="s">
        <v>62</v>
      </c>
      <c r="C74" s="76" t="e">
        <f>#REF!*#REF!</f>
        <v>#REF!</v>
      </c>
      <c r="D74" s="90">
        <v>100</v>
      </c>
      <c r="E74" s="91"/>
      <c r="F74" s="84">
        <f t="shared" si="2"/>
        <v>100</v>
      </c>
    </row>
    <row r="75" spans="1:6" s="27" customFormat="1" ht="18">
      <c r="A75" s="25">
        <v>423392</v>
      </c>
      <c r="B75" s="28" t="s">
        <v>226</v>
      </c>
      <c r="C75" s="76" t="e">
        <f>#REF!*#REF!</f>
        <v>#REF!</v>
      </c>
      <c r="D75" s="90">
        <v>100</v>
      </c>
      <c r="E75" s="91"/>
      <c r="F75" s="84">
        <f t="shared" si="2"/>
        <v>100</v>
      </c>
    </row>
    <row r="76" spans="1:6" s="27" customFormat="1" ht="18">
      <c r="A76" s="25">
        <v>423418</v>
      </c>
      <c r="B76" s="26" t="s">
        <v>180</v>
      </c>
      <c r="C76" s="76" t="e">
        <f>#REF!*#REF!</f>
        <v>#REF!</v>
      </c>
      <c r="D76" s="90">
        <v>3600</v>
      </c>
      <c r="E76" s="91"/>
      <c r="F76" s="84">
        <f t="shared" si="2"/>
        <v>3600</v>
      </c>
    </row>
    <row r="77" spans="1:6" s="27" customFormat="1" ht="36">
      <c r="A77" s="25">
        <v>423419</v>
      </c>
      <c r="B77" s="28" t="s">
        <v>223</v>
      </c>
      <c r="C77" s="76" t="e">
        <f>#REF!*#REF!</f>
        <v>#REF!</v>
      </c>
      <c r="D77" s="90">
        <v>5400</v>
      </c>
      <c r="E77" s="91"/>
      <c r="F77" s="84">
        <f t="shared" si="2"/>
        <v>5400</v>
      </c>
    </row>
    <row r="78" spans="1:6" s="27" customFormat="1" ht="18">
      <c r="A78" s="25">
        <v>423422</v>
      </c>
      <c r="B78" s="26" t="s">
        <v>201</v>
      </c>
      <c r="C78" s="76" t="e">
        <f>#REF!*#REF!</f>
        <v>#REF!</v>
      </c>
      <c r="D78" s="90">
        <v>5880</v>
      </c>
      <c r="E78" s="91"/>
      <c r="F78" s="84">
        <f t="shared" si="2"/>
        <v>5880</v>
      </c>
    </row>
    <row r="79" spans="1:6" s="27" customFormat="1" ht="18">
      <c r="A79" s="25">
        <v>423432</v>
      </c>
      <c r="B79" s="26" t="s">
        <v>207</v>
      </c>
      <c r="C79" s="76" t="e">
        <f>#REF!*#REF!</f>
        <v>#REF!</v>
      </c>
      <c r="D79" s="90">
        <v>216</v>
      </c>
      <c r="E79" s="91"/>
      <c r="F79" s="84">
        <f t="shared" si="2"/>
        <v>216</v>
      </c>
    </row>
    <row r="80" spans="1:6" s="27" customFormat="1" ht="18">
      <c r="A80" s="25">
        <v>423521</v>
      </c>
      <c r="B80" s="26" t="s">
        <v>63</v>
      </c>
      <c r="C80" s="76" t="e">
        <f>#REF!*#REF!</f>
        <v>#REF!</v>
      </c>
      <c r="D80" s="90">
        <v>1325</v>
      </c>
      <c r="E80" s="91"/>
      <c r="F80" s="84">
        <f t="shared" si="2"/>
        <v>1325</v>
      </c>
    </row>
    <row r="81" spans="1:6" s="27" customFormat="1" ht="36.75" customHeight="1">
      <c r="A81" s="32">
        <v>423591</v>
      </c>
      <c r="B81" s="33" t="s">
        <v>196</v>
      </c>
      <c r="C81" s="76" t="e">
        <f>#REF!*#REF!</f>
        <v>#REF!</v>
      </c>
      <c r="D81" s="90">
        <v>4526</v>
      </c>
      <c r="E81" s="91"/>
      <c r="F81" s="84">
        <f t="shared" si="2"/>
        <v>4526</v>
      </c>
    </row>
    <row r="82" spans="1:6" s="27" customFormat="1" ht="18">
      <c r="A82" s="25">
        <v>423592</v>
      </c>
      <c r="B82" s="26" t="s">
        <v>64</v>
      </c>
      <c r="C82" s="76" t="e">
        <f>#REF!*#REF!</f>
        <v>#REF!</v>
      </c>
      <c r="D82" s="90">
        <v>588</v>
      </c>
      <c r="E82" s="91"/>
      <c r="F82" s="84">
        <f t="shared" si="2"/>
        <v>588</v>
      </c>
    </row>
    <row r="83" spans="1:6" s="27" customFormat="1" ht="18">
      <c r="A83" s="25">
        <v>4235921</v>
      </c>
      <c r="B83" s="26" t="s">
        <v>65</v>
      </c>
      <c r="C83" s="76" t="e">
        <f>#REF!*#REF!</f>
        <v>#REF!</v>
      </c>
      <c r="D83" s="90">
        <v>4000</v>
      </c>
      <c r="E83" s="91"/>
      <c r="F83" s="84">
        <f t="shared" si="2"/>
        <v>4000</v>
      </c>
    </row>
    <row r="84" spans="1:6" s="27" customFormat="1" ht="18">
      <c r="A84" s="25">
        <v>4235922</v>
      </c>
      <c r="B84" s="26" t="s">
        <v>66</v>
      </c>
      <c r="C84" s="76" t="e">
        <f>#REF!*#REF!</f>
        <v>#REF!</v>
      </c>
      <c r="D84" s="90">
        <v>800</v>
      </c>
      <c r="E84" s="91"/>
      <c r="F84" s="84">
        <f t="shared" si="2"/>
        <v>800</v>
      </c>
    </row>
    <row r="85" spans="1:6" s="27" customFormat="1" ht="18">
      <c r="A85" s="25">
        <v>423593</v>
      </c>
      <c r="B85" s="26" t="s">
        <v>127</v>
      </c>
      <c r="C85" s="76" t="e">
        <f>#REF!*#REF!</f>
        <v>#REF!</v>
      </c>
      <c r="D85" s="90">
        <v>588</v>
      </c>
      <c r="E85" s="91"/>
      <c r="F85" s="84">
        <f t="shared" si="2"/>
        <v>588</v>
      </c>
    </row>
    <row r="86" spans="1:6" s="27" customFormat="1" ht="18">
      <c r="A86" s="25">
        <v>423612</v>
      </c>
      <c r="B86" s="26" t="s">
        <v>194</v>
      </c>
      <c r="C86" s="76" t="e">
        <f>#REF!*#REF!</f>
        <v>#REF!</v>
      </c>
      <c r="D86" s="90">
        <v>0</v>
      </c>
      <c r="E86" s="91"/>
      <c r="F86" s="84">
        <f t="shared" si="2"/>
        <v>0</v>
      </c>
    </row>
    <row r="87" spans="1:6" ht="18">
      <c r="A87" s="19">
        <v>423711</v>
      </c>
      <c r="B87" s="82" t="s">
        <v>236</v>
      </c>
      <c r="C87" s="76"/>
      <c r="D87" s="90">
        <v>0</v>
      </c>
      <c r="E87" s="89">
        <v>450</v>
      </c>
      <c r="F87" s="84">
        <f t="shared" si="2"/>
        <v>450</v>
      </c>
    </row>
    <row r="88" spans="1:6" s="27" customFormat="1" ht="18">
      <c r="A88" s="25">
        <v>423911</v>
      </c>
      <c r="B88" s="26" t="s">
        <v>185</v>
      </c>
      <c r="C88" s="76" t="e">
        <f>#REF!*#REF!</f>
        <v>#REF!</v>
      </c>
      <c r="D88" s="90">
        <v>240</v>
      </c>
      <c r="E88" s="91"/>
      <c r="F88" s="84">
        <f t="shared" si="2"/>
        <v>240</v>
      </c>
    </row>
    <row r="89" spans="1:6" s="27" customFormat="1" ht="18">
      <c r="A89" s="25">
        <v>4239111</v>
      </c>
      <c r="B89" s="26" t="s">
        <v>67</v>
      </c>
      <c r="C89" s="76" t="e">
        <f>#REF!*#REF!</f>
        <v>#REF!</v>
      </c>
      <c r="D89" s="90">
        <v>2040</v>
      </c>
      <c r="E89" s="91"/>
      <c r="F89" s="84">
        <f t="shared" si="2"/>
        <v>2040</v>
      </c>
    </row>
    <row r="90" spans="1:6" s="27" customFormat="1" ht="18">
      <c r="A90" s="25">
        <v>4239112</v>
      </c>
      <c r="B90" s="28" t="s">
        <v>229</v>
      </c>
      <c r="C90" s="76" t="e">
        <f>#REF!*#REF!</f>
        <v>#REF!</v>
      </c>
      <c r="D90" s="90">
        <v>588</v>
      </c>
      <c r="E90" s="91"/>
      <c r="F90" s="84">
        <f t="shared" si="2"/>
        <v>588</v>
      </c>
    </row>
    <row r="91" spans="1:6" s="31" customFormat="1" ht="18">
      <c r="A91" s="29">
        <v>424</v>
      </c>
      <c r="B91" s="30" t="s">
        <v>68</v>
      </c>
      <c r="C91" s="24" t="e">
        <f>C92+C93+C94+C95</f>
        <v>#REF!</v>
      </c>
      <c r="D91" s="88">
        <v>9212.4</v>
      </c>
      <c r="E91" s="92"/>
      <c r="F91" s="97">
        <f t="shared" si="2"/>
        <v>9212.4</v>
      </c>
    </row>
    <row r="92" spans="1:6" s="27" customFormat="1" ht="18">
      <c r="A92" s="25">
        <v>424341</v>
      </c>
      <c r="B92" s="26" t="s">
        <v>132</v>
      </c>
      <c r="C92" s="76" t="e">
        <f>#REF!*#REF!</f>
        <v>#REF!</v>
      </c>
      <c r="D92" s="90">
        <v>4200</v>
      </c>
      <c r="E92" s="91"/>
      <c r="F92" s="84">
        <f t="shared" si="2"/>
        <v>4200</v>
      </c>
    </row>
    <row r="93" spans="1:6" s="27" customFormat="1" ht="36">
      <c r="A93" s="25">
        <v>424351</v>
      </c>
      <c r="B93" s="34" t="s">
        <v>157</v>
      </c>
      <c r="C93" s="76" t="e">
        <f>#REF!*#REF!</f>
        <v>#REF!</v>
      </c>
      <c r="D93" s="90">
        <v>360</v>
      </c>
      <c r="E93" s="91"/>
      <c r="F93" s="84">
        <f t="shared" si="2"/>
        <v>360</v>
      </c>
    </row>
    <row r="94" spans="1:6" s="27" customFormat="1" ht="18">
      <c r="A94" s="25">
        <v>424911</v>
      </c>
      <c r="B94" s="26" t="s">
        <v>69</v>
      </c>
      <c r="C94" s="76" t="e">
        <f>#REF!*#REF!</f>
        <v>#REF!</v>
      </c>
      <c r="D94" s="90">
        <v>588</v>
      </c>
      <c r="E94" s="91"/>
      <c r="F94" s="84">
        <f t="shared" si="2"/>
        <v>588</v>
      </c>
    </row>
    <row r="95" spans="1:6" s="27" customFormat="1" ht="18">
      <c r="A95" s="25">
        <v>4249111</v>
      </c>
      <c r="B95" s="28" t="s">
        <v>220</v>
      </c>
      <c r="C95" s="76" t="e">
        <f>#REF!*#REF!</f>
        <v>#REF!</v>
      </c>
      <c r="D95" s="90">
        <v>4064.3999999999996</v>
      </c>
      <c r="E95" s="91"/>
      <c r="F95" s="84">
        <f t="shared" si="2"/>
        <v>4064.3999999999996</v>
      </c>
    </row>
    <row r="96" spans="1:6" s="31" customFormat="1" ht="18">
      <c r="A96" s="29">
        <v>425</v>
      </c>
      <c r="B96" s="30" t="s">
        <v>160</v>
      </c>
      <c r="C96" s="24" t="e">
        <f>C97+C98+C99+C100+C101+C102+C103+C104+C105+C106+C107+C108+C109+C110+C111+C112+C113+C114+C115+C116+C117</f>
        <v>#REF!</v>
      </c>
      <c r="D96" s="88">
        <v>15754.8</v>
      </c>
      <c r="E96" s="92"/>
      <c r="F96" s="97">
        <f t="shared" si="2"/>
        <v>15754.8</v>
      </c>
    </row>
    <row r="97" spans="1:6" s="27" customFormat="1" ht="18">
      <c r="A97" s="25">
        <v>425111</v>
      </c>
      <c r="B97" s="26" t="s">
        <v>133</v>
      </c>
      <c r="C97" s="76" t="e">
        <f>#REF!*#REF!</f>
        <v>#REF!</v>
      </c>
      <c r="D97" s="90">
        <v>120</v>
      </c>
      <c r="E97" s="91"/>
      <c r="F97" s="84">
        <f t="shared" si="2"/>
        <v>120</v>
      </c>
    </row>
    <row r="98" spans="1:6" s="27" customFormat="1" ht="18">
      <c r="A98" s="25">
        <v>425112</v>
      </c>
      <c r="B98" s="26" t="s">
        <v>70</v>
      </c>
      <c r="C98" s="76" t="e">
        <f>#REF!*#REF!</f>
        <v>#REF!</v>
      </c>
      <c r="D98" s="90">
        <v>120</v>
      </c>
      <c r="E98" s="91"/>
      <c r="F98" s="84">
        <f t="shared" si="2"/>
        <v>120</v>
      </c>
    </row>
    <row r="99" spans="1:6" s="27" customFormat="1" ht="18">
      <c r="A99" s="25">
        <v>425113</v>
      </c>
      <c r="B99" s="26" t="s">
        <v>71</v>
      </c>
      <c r="C99" s="76" t="e">
        <f>#REF!*#REF!</f>
        <v>#REF!</v>
      </c>
      <c r="D99" s="90">
        <v>120</v>
      </c>
      <c r="E99" s="91"/>
      <c r="F99" s="84">
        <f aca="true" t="shared" si="3" ref="F99:F129">D99+E99</f>
        <v>120</v>
      </c>
    </row>
    <row r="100" spans="1:6" s="27" customFormat="1" ht="18">
      <c r="A100" s="25">
        <v>425114</v>
      </c>
      <c r="B100" s="34" t="s">
        <v>113</v>
      </c>
      <c r="C100" s="76" t="e">
        <f>#REF!*#REF!</f>
        <v>#REF!</v>
      </c>
      <c r="D100" s="90">
        <v>120</v>
      </c>
      <c r="E100" s="91"/>
      <c r="F100" s="84">
        <f t="shared" si="3"/>
        <v>120</v>
      </c>
    </row>
    <row r="101" spans="1:6" s="27" customFormat="1" ht="18">
      <c r="A101" s="25">
        <v>425115</v>
      </c>
      <c r="B101" s="26" t="s">
        <v>149</v>
      </c>
      <c r="C101" s="76" t="e">
        <f>#REF!*#REF!</f>
        <v>#REF!</v>
      </c>
      <c r="D101" s="90">
        <v>360</v>
      </c>
      <c r="E101" s="91"/>
      <c r="F101" s="84">
        <f t="shared" si="3"/>
        <v>360</v>
      </c>
    </row>
    <row r="102" spans="1:6" s="27" customFormat="1" ht="18">
      <c r="A102" s="25">
        <v>425116</v>
      </c>
      <c r="B102" s="26" t="s">
        <v>172</v>
      </c>
      <c r="C102" s="76" t="e">
        <f>#REF!*#REF!</f>
        <v>#REF!</v>
      </c>
      <c r="D102" s="90">
        <v>120</v>
      </c>
      <c r="E102" s="91"/>
      <c r="F102" s="84">
        <f t="shared" si="3"/>
        <v>120</v>
      </c>
    </row>
    <row r="103" spans="1:6" s="27" customFormat="1" ht="18">
      <c r="A103" s="25">
        <v>425117</v>
      </c>
      <c r="B103" s="26" t="s">
        <v>171</v>
      </c>
      <c r="C103" s="76" t="e">
        <f>#REF!*#REF!</f>
        <v>#REF!</v>
      </c>
      <c r="D103" s="90">
        <v>240</v>
      </c>
      <c r="E103" s="91"/>
      <c r="F103" s="84">
        <f t="shared" si="3"/>
        <v>240</v>
      </c>
    </row>
    <row r="104" spans="1:6" s="27" customFormat="1" ht="18">
      <c r="A104" s="25">
        <v>425118</v>
      </c>
      <c r="B104" s="26" t="s">
        <v>72</v>
      </c>
      <c r="C104" s="76" t="e">
        <f>#REF!*#REF!</f>
        <v>#REF!</v>
      </c>
      <c r="D104" s="90">
        <v>240</v>
      </c>
      <c r="E104" s="91"/>
      <c r="F104" s="84">
        <f t="shared" si="3"/>
        <v>240</v>
      </c>
    </row>
    <row r="105" spans="1:6" s="27" customFormat="1" ht="18">
      <c r="A105" s="25">
        <v>425119</v>
      </c>
      <c r="B105" s="28" t="s">
        <v>212</v>
      </c>
      <c r="C105" s="76" t="e">
        <f>#REF!*#REF!</f>
        <v>#REF!</v>
      </c>
      <c r="D105" s="90">
        <v>489.59999999999997</v>
      </c>
      <c r="E105" s="91"/>
      <c r="F105" s="84">
        <f t="shared" si="3"/>
        <v>489.59999999999997</v>
      </c>
    </row>
    <row r="106" spans="1:6" s="27" customFormat="1" ht="18">
      <c r="A106" s="25">
        <v>425211</v>
      </c>
      <c r="B106" s="26" t="s">
        <v>155</v>
      </c>
      <c r="C106" s="76" t="e">
        <f>#REF!*#REF!</f>
        <v>#REF!</v>
      </c>
      <c r="D106" s="90">
        <v>1200</v>
      </c>
      <c r="E106" s="91"/>
      <c r="F106" s="84">
        <f t="shared" si="3"/>
        <v>1200</v>
      </c>
    </row>
    <row r="107" spans="1:6" s="27" customFormat="1" ht="18">
      <c r="A107" s="25">
        <v>425213</v>
      </c>
      <c r="B107" s="28" t="s">
        <v>215</v>
      </c>
      <c r="C107" s="76" t="e">
        <f>#REF!*#REF!</f>
        <v>#REF!</v>
      </c>
      <c r="D107" s="90">
        <v>0</v>
      </c>
      <c r="E107" s="91"/>
      <c r="F107" s="84">
        <f t="shared" si="3"/>
        <v>0</v>
      </c>
    </row>
    <row r="108" spans="1:6" s="27" customFormat="1" ht="18">
      <c r="A108" s="25">
        <v>425221</v>
      </c>
      <c r="B108" s="26" t="s">
        <v>168</v>
      </c>
      <c r="C108" s="76" t="e">
        <f>#REF!*#REF!</f>
        <v>#REF!</v>
      </c>
      <c r="D108" s="90">
        <v>380.4</v>
      </c>
      <c r="E108" s="91"/>
      <c r="F108" s="84">
        <f t="shared" si="3"/>
        <v>380.4</v>
      </c>
    </row>
    <row r="109" spans="1:6" s="27" customFormat="1" ht="18">
      <c r="A109" s="25">
        <v>425222</v>
      </c>
      <c r="B109" s="28" t="s">
        <v>213</v>
      </c>
      <c r="C109" s="76" t="e">
        <f>#REF!*#REF!</f>
        <v>#REF!</v>
      </c>
      <c r="D109" s="90">
        <v>244.79999999999998</v>
      </c>
      <c r="E109" s="91"/>
      <c r="F109" s="84">
        <f t="shared" si="3"/>
        <v>244.79999999999998</v>
      </c>
    </row>
    <row r="110" spans="1:6" s="27" customFormat="1" ht="18">
      <c r="A110" s="25">
        <v>425223</v>
      </c>
      <c r="B110" s="26" t="s">
        <v>176</v>
      </c>
      <c r="C110" s="76" t="e">
        <f>#REF!*#REF!</f>
        <v>#REF!</v>
      </c>
      <c r="D110" s="90">
        <v>240</v>
      </c>
      <c r="E110" s="91"/>
      <c r="F110" s="84">
        <f t="shared" si="3"/>
        <v>240</v>
      </c>
    </row>
    <row r="111" spans="1:6" s="27" customFormat="1" ht="36">
      <c r="A111" s="25">
        <v>425225</v>
      </c>
      <c r="B111" s="26" t="s">
        <v>169</v>
      </c>
      <c r="C111" s="76" t="e">
        <f>#REF!*#REF!</f>
        <v>#REF!</v>
      </c>
      <c r="D111" s="90">
        <v>120</v>
      </c>
      <c r="E111" s="91"/>
      <c r="F111" s="84">
        <f t="shared" si="3"/>
        <v>120</v>
      </c>
    </row>
    <row r="112" spans="1:6" s="27" customFormat="1" ht="18">
      <c r="A112" s="25">
        <v>425227</v>
      </c>
      <c r="B112" s="26" t="s">
        <v>170</v>
      </c>
      <c r="C112" s="76" t="e">
        <f>#REF!*#REF!</f>
        <v>#REF!</v>
      </c>
      <c r="D112" s="90">
        <v>120</v>
      </c>
      <c r="E112" s="91"/>
      <c r="F112" s="84">
        <f t="shared" si="3"/>
        <v>120</v>
      </c>
    </row>
    <row r="113" spans="1:6" s="27" customFormat="1" ht="18">
      <c r="A113" s="25">
        <v>425229</v>
      </c>
      <c r="B113" s="26" t="s">
        <v>112</v>
      </c>
      <c r="C113" s="76" t="e">
        <f>#REF!*#REF!</f>
        <v>#REF!</v>
      </c>
      <c r="D113" s="90">
        <v>480</v>
      </c>
      <c r="E113" s="91"/>
      <c r="F113" s="84">
        <f t="shared" si="3"/>
        <v>480</v>
      </c>
    </row>
    <row r="114" spans="1:6" s="27" customFormat="1" ht="36">
      <c r="A114" s="32">
        <v>425252</v>
      </c>
      <c r="B114" s="28" t="s">
        <v>221</v>
      </c>
      <c r="C114" s="76" t="e">
        <f>#REF!*#REF!</f>
        <v>#REF!</v>
      </c>
      <c r="D114" s="90">
        <v>6600</v>
      </c>
      <c r="E114" s="91"/>
      <c r="F114" s="84">
        <f t="shared" si="3"/>
        <v>6600</v>
      </c>
    </row>
    <row r="115" spans="1:6" s="27" customFormat="1" ht="36">
      <c r="A115" s="25">
        <v>425253</v>
      </c>
      <c r="B115" s="26" t="s">
        <v>202</v>
      </c>
      <c r="C115" s="76" t="e">
        <f>#REF!*#REF!</f>
        <v>#REF!</v>
      </c>
      <c r="D115" s="90">
        <v>3000</v>
      </c>
      <c r="E115" s="91"/>
      <c r="F115" s="84">
        <f t="shared" si="3"/>
        <v>3000</v>
      </c>
    </row>
    <row r="116" spans="1:6" s="27" customFormat="1" ht="18">
      <c r="A116" s="32">
        <v>425281</v>
      </c>
      <c r="B116" s="26" t="s">
        <v>73</v>
      </c>
      <c r="C116" s="76" t="e">
        <f>#REF!*#REF!</f>
        <v>#REF!</v>
      </c>
      <c r="D116" s="90">
        <v>960</v>
      </c>
      <c r="E116" s="91"/>
      <c r="F116" s="84">
        <f t="shared" si="3"/>
        <v>960</v>
      </c>
    </row>
    <row r="117" spans="1:6" s="27" customFormat="1" ht="18">
      <c r="A117" s="25">
        <v>425291</v>
      </c>
      <c r="B117" s="28" t="s">
        <v>214</v>
      </c>
      <c r="C117" s="76" t="e">
        <f>#REF!*#REF!</f>
        <v>#REF!</v>
      </c>
      <c r="D117" s="90">
        <v>480</v>
      </c>
      <c r="E117" s="91"/>
      <c r="F117" s="84">
        <f t="shared" si="3"/>
        <v>480</v>
      </c>
    </row>
    <row r="118" spans="1:6" s="31" customFormat="1" ht="18">
      <c r="A118" s="35">
        <v>426</v>
      </c>
      <c r="B118" s="30" t="s">
        <v>74</v>
      </c>
      <c r="C118" s="24" t="e">
        <f>C119+C120+C121+C122+C123+C124+C125+C126+C127+C128+C129+C130+C131+C132+C133+C134+C135+C136+C137+C138+C139+C140+C141+C142+C143+C144+C145+C146+C147+C148+C149+C150+C151+C152+C153+C154+C155+C156+C157</f>
        <v>#REF!</v>
      </c>
      <c r="D118" s="88">
        <v>2518277.4000000004</v>
      </c>
      <c r="E118" s="92">
        <f>E133+E134+E136+E138+E140+E146+E147+E149</f>
        <v>-58963</v>
      </c>
      <c r="F118" s="97">
        <f t="shared" si="3"/>
        <v>2459314.4000000004</v>
      </c>
    </row>
    <row r="119" spans="1:6" s="27" customFormat="1" ht="18">
      <c r="A119" s="25">
        <v>426111</v>
      </c>
      <c r="B119" s="26" t="s">
        <v>75</v>
      </c>
      <c r="C119" s="76" t="e">
        <f>#REF!*#REF!</f>
        <v>#REF!</v>
      </c>
      <c r="D119" s="90">
        <v>2880</v>
      </c>
      <c r="E119" s="91"/>
      <c r="F119" s="84">
        <f t="shared" si="3"/>
        <v>2880</v>
      </c>
    </row>
    <row r="120" spans="1:6" s="27" customFormat="1" ht="18">
      <c r="A120" s="25">
        <v>426121</v>
      </c>
      <c r="B120" s="33" t="s">
        <v>203</v>
      </c>
      <c r="C120" s="76" t="e">
        <f>#REF!*#REF!</f>
        <v>#REF!</v>
      </c>
      <c r="D120" s="90">
        <v>180</v>
      </c>
      <c r="E120" s="91"/>
      <c r="F120" s="84">
        <f t="shared" si="3"/>
        <v>180</v>
      </c>
    </row>
    <row r="121" spans="1:6" s="27" customFormat="1" ht="18">
      <c r="A121" s="25">
        <v>426124</v>
      </c>
      <c r="B121" s="26" t="s">
        <v>204</v>
      </c>
      <c r="C121" s="76" t="e">
        <f>#REF!*#REF!</f>
        <v>#REF!</v>
      </c>
      <c r="D121" s="90">
        <v>420</v>
      </c>
      <c r="E121" s="91"/>
      <c r="F121" s="84">
        <f t="shared" si="3"/>
        <v>420</v>
      </c>
    </row>
    <row r="122" spans="1:6" s="27" customFormat="1" ht="54">
      <c r="A122" s="25">
        <v>426191</v>
      </c>
      <c r="B122" s="36" t="s">
        <v>179</v>
      </c>
      <c r="C122" s="76" t="e">
        <f>#REF!*#REF!</f>
        <v>#REF!</v>
      </c>
      <c r="D122" s="90">
        <v>300</v>
      </c>
      <c r="E122" s="91"/>
      <c r="F122" s="84">
        <f t="shared" si="3"/>
        <v>300</v>
      </c>
    </row>
    <row r="123" spans="1:6" s="27" customFormat="1" ht="18">
      <c r="A123" s="25">
        <v>426211</v>
      </c>
      <c r="B123" s="26" t="s">
        <v>76</v>
      </c>
      <c r="C123" s="76" t="e">
        <f>#REF!*#REF!</f>
        <v>#REF!</v>
      </c>
      <c r="D123" s="90">
        <v>60</v>
      </c>
      <c r="E123" s="91"/>
      <c r="F123" s="84">
        <f t="shared" si="3"/>
        <v>60</v>
      </c>
    </row>
    <row r="124" spans="1:6" s="27" customFormat="1" ht="18">
      <c r="A124" s="25">
        <v>426221</v>
      </c>
      <c r="B124" s="26" t="s">
        <v>147</v>
      </c>
      <c r="C124" s="76" t="e">
        <f>#REF!*#REF!</f>
        <v>#REF!</v>
      </c>
      <c r="D124" s="90">
        <v>99.6</v>
      </c>
      <c r="E124" s="91"/>
      <c r="F124" s="84">
        <v>100</v>
      </c>
    </row>
    <row r="125" spans="1:6" s="27" customFormat="1" ht="18">
      <c r="A125" s="25">
        <v>426311</v>
      </c>
      <c r="B125" s="26" t="s">
        <v>77</v>
      </c>
      <c r="C125" s="76" t="e">
        <f>#REF!*#REF!</f>
        <v>#REF!</v>
      </c>
      <c r="D125" s="90">
        <v>420</v>
      </c>
      <c r="E125" s="91"/>
      <c r="F125" s="84">
        <f t="shared" si="3"/>
        <v>420</v>
      </c>
    </row>
    <row r="126" spans="1:6" s="27" customFormat="1" ht="18">
      <c r="A126" s="25">
        <v>426312</v>
      </c>
      <c r="B126" s="26" t="s">
        <v>134</v>
      </c>
      <c r="C126" s="76" t="e">
        <f>#REF!*#REF!</f>
        <v>#REF!</v>
      </c>
      <c r="D126" s="90">
        <v>396</v>
      </c>
      <c r="E126" s="91"/>
      <c r="F126" s="84">
        <f t="shared" si="3"/>
        <v>396</v>
      </c>
    </row>
    <row r="127" spans="1:6" s="27" customFormat="1" ht="18">
      <c r="A127" s="25">
        <v>426411</v>
      </c>
      <c r="B127" s="26" t="s">
        <v>148</v>
      </c>
      <c r="C127" s="76" t="e">
        <f>#REF!*#REF!</f>
        <v>#REF!</v>
      </c>
      <c r="D127" s="90">
        <v>3600</v>
      </c>
      <c r="E127" s="91"/>
      <c r="F127" s="84">
        <f t="shared" si="3"/>
        <v>3600</v>
      </c>
    </row>
    <row r="128" spans="1:6" s="27" customFormat="1" ht="18">
      <c r="A128" s="25">
        <v>426413</v>
      </c>
      <c r="B128" s="26" t="s">
        <v>78</v>
      </c>
      <c r="C128" s="76" t="e">
        <f>#REF!*#REF!</f>
        <v>#REF!</v>
      </c>
      <c r="D128" s="90">
        <v>360</v>
      </c>
      <c r="E128" s="91"/>
      <c r="F128" s="84">
        <f t="shared" si="3"/>
        <v>360</v>
      </c>
    </row>
    <row r="129" spans="1:6" s="27" customFormat="1" ht="18">
      <c r="A129" s="25">
        <v>426491</v>
      </c>
      <c r="B129" s="26" t="s">
        <v>79</v>
      </c>
      <c r="C129" s="76" t="e">
        <f>#REF!*#REF!</f>
        <v>#REF!</v>
      </c>
      <c r="D129" s="90">
        <v>360</v>
      </c>
      <c r="E129" s="91"/>
      <c r="F129" s="84">
        <f t="shared" si="3"/>
        <v>360</v>
      </c>
    </row>
    <row r="130" spans="1:6" s="27" customFormat="1" ht="18">
      <c r="A130" s="25">
        <v>426531</v>
      </c>
      <c r="B130" s="33" t="s">
        <v>114</v>
      </c>
      <c r="C130" s="76" t="e">
        <f>#REF!*#REF!</f>
        <v>#REF!</v>
      </c>
      <c r="D130" s="90">
        <v>249.6</v>
      </c>
      <c r="E130" s="91"/>
      <c r="F130" s="84">
        <v>250</v>
      </c>
    </row>
    <row r="131" spans="1:6" s="27" customFormat="1" ht="18">
      <c r="A131" s="25">
        <v>426541</v>
      </c>
      <c r="B131" s="33" t="s">
        <v>115</v>
      </c>
      <c r="C131" s="76" t="e">
        <f>#REF!*#REF!</f>
        <v>#REF!</v>
      </c>
      <c r="D131" s="90">
        <v>249.6</v>
      </c>
      <c r="E131" s="91"/>
      <c r="F131" s="84">
        <v>250</v>
      </c>
    </row>
    <row r="132" spans="1:6" s="27" customFormat="1" ht="18">
      <c r="A132" s="25">
        <v>426591</v>
      </c>
      <c r="B132" s="33" t="s">
        <v>135</v>
      </c>
      <c r="C132" s="76" t="e">
        <f>#REF!*#REF!</f>
        <v>#REF!</v>
      </c>
      <c r="D132" s="90">
        <v>336</v>
      </c>
      <c r="E132" s="91"/>
      <c r="F132" s="84">
        <f aca="true" t="shared" si="4" ref="F132:F162">D132+E132</f>
        <v>336</v>
      </c>
    </row>
    <row r="133" spans="1:6" s="27" customFormat="1" ht="36">
      <c r="A133" s="25">
        <v>426711</v>
      </c>
      <c r="B133" s="26" t="s">
        <v>136</v>
      </c>
      <c r="C133" s="76" t="e">
        <f>#REF!*#REF!</f>
        <v>#REF!</v>
      </c>
      <c r="D133" s="90">
        <v>2400</v>
      </c>
      <c r="E133" s="89">
        <v>-1800</v>
      </c>
      <c r="F133" s="84">
        <f t="shared" si="4"/>
        <v>600</v>
      </c>
    </row>
    <row r="134" spans="1:6" s="27" customFormat="1" ht="18">
      <c r="A134" s="25">
        <v>4267111</v>
      </c>
      <c r="B134" s="26" t="s">
        <v>137</v>
      </c>
      <c r="C134" s="76" t="e">
        <f>#REF!*#REF!</f>
        <v>#REF!</v>
      </c>
      <c r="D134" s="90">
        <v>1800</v>
      </c>
      <c r="E134" s="89">
        <v>-1200</v>
      </c>
      <c r="F134" s="84">
        <f t="shared" si="4"/>
        <v>600</v>
      </c>
    </row>
    <row r="135" spans="1:6" s="27" customFormat="1" ht="18">
      <c r="A135" s="25">
        <v>4267112</v>
      </c>
      <c r="B135" s="26" t="s">
        <v>80</v>
      </c>
      <c r="C135" s="76" t="e">
        <f>#REF!*#REF!</f>
        <v>#REF!</v>
      </c>
      <c r="D135" s="90">
        <v>600</v>
      </c>
      <c r="E135" s="91"/>
      <c r="F135" s="84">
        <f t="shared" si="4"/>
        <v>600</v>
      </c>
    </row>
    <row r="136" spans="1:6" s="27" customFormat="1" ht="18">
      <c r="A136" s="25">
        <v>426721</v>
      </c>
      <c r="B136" s="33" t="s">
        <v>116</v>
      </c>
      <c r="C136" s="76" t="e">
        <f>#REF!*#REF!</f>
        <v>#REF!</v>
      </c>
      <c r="D136" s="90">
        <v>28800</v>
      </c>
      <c r="E136" s="89">
        <v>-19200</v>
      </c>
      <c r="F136" s="84">
        <f t="shared" si="4"/>
        <v>9600</v>
      </c>
    </row>
    <row r="137" spans="1:6" s="27" customFormat="1" ht="18">
      <c r="A137" s="25">
        <v>426741</v>
      </c>
      <c r="B137" s="33" t="s">
        <v>117</v>
      </c>
      <c r="C137" s="76" t="e">
        <f>#REF!*#REF!</f>
        <v>#REF!</v>
      </c>
      <c r="D137" s="90">
        <v>14400</v>
      </c>
      <c r="E137" s="91"/>
      <c r="F137" s="84">
        <f t="shared" si="4"/>
        <v>14400</v>
      </c>
    </row>
    <row r="138" spans="1:6" s="27" customFormat="1" ht="36">
      <c r="A138" s="25">
        <v>426751</v>
      </c>
      <c r="B138" s="33" t="s">
        <v>198</v>
      </c>
      <c r="C138" s="83" t="e">
        <f>#REF!*#REF!</f>
        <v>#REF!</v>
      </c>
      <c r="D138" s="90">
        <v>2432410.2</v>
      </c>
      <c r="E138" s="89">
        <v>-25963</v>
      </c>
      <c r="F138" s="84">
        <f t="shared" si="4"/>
        <v>2406447.2</v>
      </c>
    </row>
    <row r="139" spans="1:6" s="27" customFormat="1" ht="18">
      <c r="A139" s="25">
        <v>4267511</v>
      </c>
      <c r="B139" s="33" t="s">
        <v>152</v>
      </c>
      <c r="C139" s="76" t="e">
        <f>#REF!*#REF!</f>
        <v>#REF!</v>
      </c>
      <c r="D139" s="90">
        <v>99.6</v>
      </c>
      <c r="E139" s="91"/>
      <c r="F139" s="84">
        <v>100</v>
      </c>
    </row>
    <row r="140" spans="1:6" s="27" customFormat="1" ht="90">
      <c r="A140" s="25">
        <v>426791</v>
      </c>
      <c r="B140" s="33" t="s">
        <v>138</v>
      </c>
      <c r="C140" s="76" t="e">
        <f>#REF!*#REF!</f>
        <v>#REF!</v>
      </c>
      <c r="D140" s="90">
        <v>4800</v>
      </c>
      <c r="E140" s="89">
        <v>-3000</v>
      </c>
      <c r="F140" s="84">
        <f t="shared" si="4"/>
        <v>1800</v>
      </c>
    </row>
    <row r="141" spans="1:6" s="27" customFormat="1" ht="18">
      <c r="A141" s="25">
        <v>4267911</v>
      </c>
      <c r="B141" s="26" t="s">
        <v>139</v>
      </c>
      <c r="C141" s="76" t="e">
        <f>#REF!*#REF!</f>
        <v>#REF!</v>
      </c>
      <c r="D141" s="90">
        <v>2160</v>
      </c>
      <c r="E141" s="91"/>
      <c r="F141" s="84">
        <f t="shared" si="4"/>
        <v>2160</v>
      </c>
    </row>
    <row r="142" spans="1:6" s="27" customFormat="1" ht="18">
      <c r="A142" s="25">
        <v>4267912</v>
      </c>
      <c r="B142" s="26" t="s">
        <v>140</v>
      </c>
      <c r="C142" s="76" t="e">
        <f>#REF!*#REF!</f>
        <v>#REF!</v>
      </c>
      <c r="D142" s="90">
        <v>540</v>
      </c>
      <c r="E142" s="91"/>
      <c r="F142" s="84">
        <f t="shared" si="4"/>
        <v>540</v>
      </c>
    </row>
    <row r="143" spans="1:6" s="27" customFormat="1" ht="18">
      <c r="A143" s="25">
        <v>4267913</v>
      </c>
      <c r="B143" s="26" t="s">
        <v>128</v>
      </c>
      <c r="C143" s="76" t="e">
        <f>#REF!*#REF!</f>
        <v>#REF!</v>
      </c>
      <c r="D143" s="90">
        <v>600</v>
      </c>
      <c r="E143" s="91"/>
      <c r="F143" s="84">
        <f t="shared" si="4"/>
        <v>600</v>
      </c>
    </row>
    <row r="144" spans="1:6" s="27" customFormat="1" ht="18">
      <c r="A144" s="25">
        <v>4267914</v>
      </c>
      <c r="B144" s="26" t="s">
        <v>81</v>
      </c>
      <c r="C144" s="76" t="e">
        <f>#REF!*#REF!</f>
        <v>#REF!</v>
      </c>
      <c r="D144" s="90">
        <v>600</v>
      </c>
      <c r="E144" s="91"/>
      <c r="F144" s="84">
        <f t="shared" si="4"/>
        <v>600</v>
      </c>
    </row>
    <row r="145" spans="1:6" s="27" customFormat="1" ht="36">
      <c r="A145" s="25">
        <v>4267915</v>
      </c>
      <c r="B145" s="26" t="s">
        <v>141</v>
      </c>
      <c r="C145" s="76" t="e">
        <f>#REF!*#REF!</f>
        <v>#REF!</v>
      </c>
      <c r="D145" s="90">
        <v>600</v>
      </c>
      <c r="E145" s="91"/>
      <c r="F145" s="84">
        <f t="shared" si="4"/>
        <v>600</v>
      </c>
    </row>
    <row r="146" spans="1:6" s="27" customFormat="1" ht="18">
      <c r="A146" s="25">
        <v>4267916</v>
      </c>
      <c r="B146" s="28" t="s">
        <v>142</v>
      </c>
      <c r="C146" s="76" t="e">
        <f>#REF!*#REF!</f>
        <v>#REF!</v>
      </c>
      <c r="D146" s="90">
        <v>5400</v>
      </c>
      <c r="E146" s="89">
        <v>-3600</v>
      </c>
      <c r="F146" s="84">
        <f t="shared" si="4"/>
        <v>1800</v>
      </c>
    </row>
    <row r="147" spans="1:6" s="27" customFormat="1" ht="18">
      <c r="A147" s="25">
        <v>4267917</v>
      </c>
      <c r="B147" s="28" t="s">
        <v>143</v>
      </c>
      <c r="C147" s="76" t="e">
        <f>#REF!*#REF!</f>
        <v>#REF!</v>
      </c>
      <c r="D147" s="90">
        <v>7200</v>
      </c>
      <c r="E147" s="89">
        <v>-4800</v>
      </c>
      <c r="F147" s="84">
        <f t="shared" si="4"/>
        <v>2400</v>
      </c>
    </row>
    <row r="148" spans="1:6" s="27" customFormat="1" ht="18">
      <c r="A148" s="25">
        <v>426811</v>
      </c>
      <c r="B148" s="26" t="s">
        <v>173</v>
      </c>
      <c r="C148" s="76" t="e">
        <f>#REF!*#REF!</f>
        <v>#REF!</v>
      </c>
      <c r="D148" s="90">
        <v>960</v>
      </c>
      <c r="E148" s="91"/>
      <c r="F148" s="84">
        <f t="shared" si="4"/>
        <v>960</v>
      </c>
    </row>
    <row r="149" spans="1:6" s="27" customFormat="1" ht="18">
      <c r="A149" s="25">
        <v>426821</v>
      </c>
      <c r="B149" s="106" t="s">
        <v>174</v>
      </c>
      <c r="C149" s="76" t="e">
        <f>#REF!*#REF!</f>
        <v>#REF!</v>
      </c>
      <c r="D149" s="90">
        <v>960</v>
      </c>
      <c r="E149" s="89">
        <v>600</v>
      </c>
      <c r="F149" s="84">
        <f t="shared" si="4"/>
        <v>1560</v>
      </c>
    </row>
    <row r="150" spans="1:6" s="27" customFormat="1" ht="36">
      <c r="A150" s="25">
        <v>426822</v>
      </c>
      <c r="B150" s="37" t="s">
        <v>144</v>
      </c>
      <c r="C150" s="76" t="e">
        <f>#REF!*#REF!</f>
        <v>#REF!</v>
      </c>
      <c r="D150" s="90">
        <v>960</v>
      </c>
      <c r="E150" s="91"/>
      <c r="F150" s="84">
        <f t="shared" si="4"/>
        <v>960</v>
      </c>
    </row>
    <row r="151" spans="1:6" s="27" customFormat="1" ht="36">
      <c r="A151" s="25">
        <v>426829</v>
      </c>
      <c r="B151" s="37" t="s">
        <v>208</v>
      </c>
      <c r="C151" s="76" t="e">
        <f>#REF!*#REF!</f>
        <v>#REF!</v>
      </c>
      <c r="D151" s="90">
        <v>99.6</v>
      </c>
      <c r="E151" s="91"/>
      <c r="F151" s="84">
        <v>100</v>
      </c>
    </row>
    <row r="152" spans="1:6" s="27" customFormat="1" ht="36">
      <c r="A152" s="25">
        <v>426911</v>
      </c>
      <c r="B152" s="26" t="s">
        <v>182</v>
      </c>
      <c r="C152" s="76" t="e">
        <f>#REF!*#REF!</f>
        <v>#REF!</v>
      </c>
      <c r="D152" s="90">
        <v>444</v>
      </c>
      <c r="E152" s="91"/>
      <c r="F152" s="84">
        <f t="shared" si="4"/>
        <v>444</v>
      </c>
    </row>
    <row r="153" spans="1:6" s="27" customFormat="1" ht="18">
      <c r="A153" s="25">
        <v>426912</v>
      </c>
      <c r="B153" s="38" t="s">
        <v>228</v>
      </c>
      <c r="C153" s="76" t="e">
        <f>#REF!*#REF!</f>
        <v>#REF!</v>
      </c>
      <c r="D153" s="90">
        <v>444</v>
      </c>
      <c r="E153" s="91"/>
      <c r="F153" s="84">
        <f t="shared" si="4"/>
        <v>444</v>
      </c>
    </row>
    <row r="154" spans="1:6" s="27" customFormat="1" ht="18">
      <c r="A154" s="25">
        <v>426913</v>
      </c>
      <c r="B154" s="33" t="s">
        <v>119</v>
      </c>
      <c r="C154" s="76" t="e">
        <f>#REF!*#REF!</f>
        <v>#REF!</v>
      </c>
      <c r="D154" s="90">
        <v>420</v>
      </c>
      <c r="E154" s="91"/>
      <c r="F154" s="84">
        <f t="shared" si="4"/>
        <v>420</v>
      </c>
    </row>
    <row r="155" spans="1:6" s="27" customFormat="1" ht="18">
      <c r="A155" s="25">
        <v>426914</v>
      </c>
      <c r="B155" s="33" t="s">
        <v>118</v>
      </c>
      <c r="C155" s="76" t="e">
        <f>#REF!*#REF!</f>
        <v>#REF!</v>
      </c>
      <c r="D155" s="90">
        <v>69.6</v>
      </c>
      <c r="E155" s="91"/>
      <c r="F155" s="84">
        <v>70</v>
      </c>
    </row>
    <row r="156" spans="1:6" s="27" customFormat="1" ht="18">
      <c r="A156" s="25">
        <v>426915</v>
      </c>
      <c r="B156" s="33" t="s">
        <v>183</v>
      </c>
      <c r="C156" s="76" t="e">
        <f>#REF!*#REF!</f>
        <v>#REF!</v>
      </c>
      <c r="D156" s="90">
        <v>399.59999999999997</v>
      </c>
      <c r="E156" s="91"/>
      <c r="F156" s="84">
        <v>400</v>
      </c>
    </row>
    <row r="157" spans="1:6" s="27" customFormat="1" ht="36">
      <c r="A157" s="25">
        <v>426919</v>
      </c>
      <c r="B157" s="33" t="s">
        <v>145</v>
      </c>
      <c r="C157" s="76" t="e">
        <f>#REF!*#REF!</f>
        <v>#REF!</v>
      </c>
      <c r="D157" s="90">
        <v>1200</v>
      </c>
      <c r="E157" s="91"/>
      <c r="F157" s="84">
        <f t="shared" si="4"/>
        <v>1200</v>
      </c>
    </row>
    <row r="158" spans="1:6" s="31" customFormat="1" ht="37.5" customHeight="1">
      <c r="A158" s="35">
        <v>44</v>
      </c>
      <c r="B158" s="30" t="s">
        <v>82</v>
      </c>
      <c r="C158" s="78"/>
      <c r="D158" s="88">
        <v>550</v>
      </c>
      <c r="E158" s="92"/>
      <c r="F158" s="97">
        <f t="shared" si="4"/>
        <v>550</v>
      </c>
    </row>
    <row r="159" spans="1:6" s="31" customFormat="1" ht="18">
      <c r="A159" s="35">
        <v>444</v>
      </c>
      <c r="B159" s="30" t="s">
        <v>83</v>
      </c>
      <c r="C159" s="78"/>
      <c r="D159" s="88">
        <v>550</v>
      </c>
      <c r="E159" s="92"/>
      <c r="F159" s="97">
        <f t="shared" si="4"/>
        <v>550</v>
      </c>
    </row>
    <row r="160" spans="1:6" s="27" customFormat="1" ht="18">
      <c r="A160" s="32">
        <v>444111</v>
      </c>
      <c r="B160" s="26" t="s">
        <v>84</v>
      </c>
      <c r="C160" s="76"/>
      <c r="D160" s="90">
        <v>100</v>
      </c>
      <c r="E160" s="91"/>
      <c r="F160" s="84">
        <f t="shared" si="4"/>
        <v>100</v>
      </c>
    </row>
    <row r="161" spans="1:6" s="27" customFormat="1" ht="18">
      <c r="A161" s="32">
        <v>444211</v>
      </c>
      <c r="B161" s="26" t="s">
        <v>85</v>
      </c>
      <c r="C161" s="76"/>
      <c r="D161" s="90">
        <v>450</v>
      </c>
      <c r="E161" s="91"/>
      <c r="F161" s="84">
        <f t="shared" si="4"/>
        <v>450</v>
      </c>
    </row>
    <row r="162" spans="1:6" s="27" customFormat="1" ht="18">
      <c r="A162" s="35">
        <v>46</v>
      </c>
      <c r="B162" s="30" t="s">
        <v>231</v>
      </c>
      <c r="C162" s="79"/>
      <c r="D162" s="88">
        <v>1920</v>
      </c>
      <c r="E162" s="91"/>
      <c r="F162" s="97">
        <f t="shared" si="4"/>
        <v>1920</v>
      </c>
    </row>
    <row r="163" spans="1:6" s="27" customFormat="1" ht="18">
      <c r="A163" s="35">
        <v>465</v>
      </c>
      <c r="B163" s="30" t="s">
        <v>232</v>
      </c>
      <c r="C163" s="79"/>
      <c r="D163" s="88">
        <v>1920</v>
      </c>
      <c r="E163" s="91"/>
      <c r="F163" s="97">
        <f aca="true" t="shared" si="5" ref="F163:F194">D163+E163</f>
        <v>1920</v>
      </c>
    </row>
    <row r="164" spans="1:6" s="27" customFormat="1" ht="18">
      <c r="A164" s="32">
        <v>465112</v>
      </c>
      <c r="B164" s="28" t="s">
        <v>230</v>
      </c>
      <c r="C164" s="76"/>
      <c r="D164" s="90">
        <v>1920</v>
      </c>
      <c r="E164" s="91"/>
      <c r="F164" s="84">
        <f t="shared" si="5"/>
        <v>1920</v>
      </c>
    </row>
    <row r="165" spans="1:6" s="31" customFormat="1" ht="18">
      <c r="A165" s="35">
        <v>48</v>
      </c>
      <c r="B165" s="30" t="s">
        <v>86</v>
      </c>
      <c r="C165" s="78"/>
      <c r="D165" s="88">
        <v>2400</v>
      </c>
      <c r="E165" s="92"/>
      <c r="F165" s="97">
        <f t="shared" si="5"/>
        <v>2400</v>
      </c>
    </row>
    <row r="166" spans="1:6" s="31" customFormat="1" ht="18">
      <c r="A166" s="29">
        <v>482</v>
      </c>
      <c r="B166" s="30" t="s">
        <v>200</v>
      </c>
      <c r="C166" s="78"/>
      <c r="D166" s="88">
        <v>1400</v>
      </c>
      <c r="E166" s="92"/>
      <c r="F166" s="97">
        <f t="shared" si="5"/>
        <v>1400</v>
      </c>
    </row>
    <row r="167" spans="1:6" s="27" customFormat="1" ht="18">
      <c r="A167" s="32">
        <v>482141</v>
      </c>
      <c r="B167" s="26" t="s">
        <v>87</v>
      </c>
      <c r="C167" s="76"/>
      <c r="D167" s="90">
        <v>100</v>
      </c>
      <c r="E167" s="91"/>
      <c r="F167" s="84">
        <f t="shared" si="5"/>
        <v>100</v>
      </c>
    </row>
    <row r="168" spans="1:6" s="27" customFormat="1" ht="18">
      <c r="A168" s="32">
        <v>482211</v>
      </c>
      <c r="B168" s="26" t="s">
        <v>88</v>
      </c>
      <c r="C168" s="76"/>
      <c r="D168" s="90">
        <v>150</v>
      </c>
      <c r="E168" s="91"/>
      <c r="F168" s="84">
        <f t="shared" si="5"/>
        <v>150</v>
      </c>
    </row>
    <row r="169" spans="1:6" s="27" customFormat="1" ht="18">
      <c r="A169" s="32">
        <v>482241</v>
      </c>
      <c r="B169" s="26" t="s">
        <v>89</v>
      </c>
      <c r="C169" s="76"/>
      <c r="D169" s="90">
        <v>100</v>
      </c>
      <c r="E169" s="91"/>
      <c r="F169" s="84">
        <f t="shared" si="5"/>
        <v>100</v>
      </c>
    </row>
    <row r="170" spans="1:6" s="27" customFormat="1" ht="18">
      <c r="A170" s="25">
        <v>482251</v>
      </c>
      <c r="B170" s="26" t="s">
        <v>90</v>
      </c>
      <c r="C170" s="76"/>
      <c r="D170" s="90">
        <v>800</v>
      </c>
      <c r="E170" s="91"/>
      <c r="F170" s="84">
        <f t="shared" si="5"/>
        <v>800</v>
      </c>
    </row>
    <row r="171" spans="1:6" s="27" customFormat="1" ht="18">
      <c r="A171" s="25">
        <v>482294</v>
      </c>
      <c r="B171" s="26" t="s">
        <v>91</v>
      </c>
      <c r="C171" s="76"/>
      <c r="D171" s="90">
        <v>200</v>
      </c>
      <c r="E171" s="91"/>
      <c r="F171" s="84">
        <f t="shared" si="5"/>
        <v>200</v>
      </c>
    </row>
    <row r="172" spans="1:6" s="27" customFormat="1" ht="18">
      <c r="A172" s="25">
        <v>482341</v>
      </c>
      <c r="B172" s="26" t="s">
        <v>92</v>
      </c>
      <c r="C172" s="76"/>
      <c r="D172" s="90">
        <v>50</v>
      </c>
      <c r="E172" s="91"/>
      <c r="F172" s="84">
        <f t="shared" si="5"/>
        <v>50</v>
      </c>
    </row>
    <row r="173" spans="1:6" s="31" customFormat="1" ht="18">
      <c r="A173" s="35">
        <v>483</v>
      </c>
      <c r="B173" s="39" t="s">
        <v>122</v>
      </c>
      <c r="C173" s="76"/>
      <c r="D173" s="88">
        <v>1000</v>
      </c>
      <c r="E173" s="92"/>
      <c r="F173" s="97">
        <f t="shared" si="5"/>
        <v>1000</v>
      </c>
    </row>
    <row r="174" spans="1:6" s="27" customFormat="1" ht="18">
      <c r="A174" s="25">
        <v>483111</v>
      </c>
      <c r="B174" s="26" t="s">
        <v>93</v>
      </c>
      <c r="C174" s="76"/>
      <c r="D174" s="90">
        <v>100</v>
      </c>
      <c r="E174" s="91"/>
      <c r="F174" s="84">
        <f t="shared" si="5"/>
        <v>100</v>
      </c>
    </row>
    <row r="175" spans="1:6" s="27" customFormat="1" ht="18">
      <c r="A175" s="25">
        <v>483112</v>
      </c>
      <c r="B175" s="26" t="s">
        <v>109</v>
      </c>
      <c r="C175" s="76"/>
      <c r="D175" s="90">
        <v>400</v>
      </c>
      <c r="E175" s="91"/>
      <c r="F175" s="84">
        <f t="shared" si="5"/>
        <v>400</v>
      </c>
    </row>
    <row r="176" spans="1:6" s="27" customFormat="1" ht="18">
      <c r="A176" s="25">
        <v>483113</v>
      </c>
      <c r="B176" s="26" t="s">
        <v>199</v>
      </c>
      <c r="C176" s="76"/>
      <c r="D176" s="90">
        <v>500</v>
      </c>
      <c r="E176" s="91"/>
      <c r="F176" s="84">
        <f t="shared" si="5"/>
        <v>500</v>
      </c>
    </row>
    <row r="177" spans="1:6" s="31" customFormat="1" ht="18">
      <c r="A177" s="29">
        <v>5</v>
      </c>
      <c r="B177" s="30" t="s">
        <v>94</v>
      </c>
      <c r="C177" s="75" t="e">
        <f>C178</f>
        <v>#REF!</v>
      </c>
      <c r="D177" s="88">
        <v>9751.199999999999</v>
      </c>
      <c r="E177" s="92">
        <f>E178</f>
        <v>-360</v>
      </c>
      <c r="F177" s="97">
        <f t="shared" si="5"/>
        <v>9391.199999999999</v>
      </c>
    </row>
    <row r="178" spans="1:6" s="27" customFormat="1" ht="18">
      <c r="A178" s="29">
        <v>51</v>
      </c>
      <c r="B178" s="30" t="s">
        <v>95</v>
      </c>
      <c r="C178" s="75" t="e">
        <f>C179+C195</f>
        <v>#REF!</v>
      </c>
      <c r="D178" s="88">
        <v>9751.199999999999</v>
      </c>
      <c r="E178" s="98">
        <f>E179</f>
        <v>-360</v>
      </c>
      <c r="F178" s="97">
        <f t="shared" si="5"/>
        <v>9391.199999999999</v>
      </c>
    </row>
    <row r="179" spans="1:6" s="27" customFormat="1" ht="18">
      <c r="A179" s="29">
        <v>512</v>
      </c>
      <c r="B179" s="30" t="s">
        <v>96</v>
      </c>
      <c r="C179" s="78" t="e">
        <f>C180+C181+C182+C183+C184+C185+C186+C187+C188+C189+C190+C191+C192+C193+C194</f>
        <v>#REF!</v>
      </c>
      <c r="D179" s="88">
        <v>8911.199999999999</v>
      </c>
      <c r="E179" s="98">
        <f>E185</f>
        <v>-360</v>
      </c>
      <c r="F179" s="97">
        <f t="shared" si="5"/>
        <v>8551.199999999999</v>
      </c>
    </row>
    <row r="180" spans="1:6" s="27" customFormat="1" ht="18">
      <c r="A180" s="40">
        <v>512111</v>
      </c>
      <c r="B180" s="41" t="s">
        <v>225</v>
      </c>
      <c r="C180" s="76" t="e">
        <f>#REF!*#REF!</f>
        <v>#REF!</v>
      </c>
      <c r="D180" s="90">
        <v>2220</v>
      </c>
      <c r="E180" s="91"/>
      <c r="F180" s="84">
        <f t="shared" si="5"/>
        <v>2220</v>
      </c>
    </row>
    <row r="181" spans="1:6" s="27" customFormat="1" ht="18">
      <c r="A181" s="25">
        <v>512211</v>
      </c>
      <c r="B181" s="26" t="s">
        <v>97</v>
      </c>
      <c r="C181" s="76" t="e">
        <f>#REF!*#REF!</f>
        <v>#REF!</v>
      </c>
      <c r="D181" s="90">
        <v>492</v>
      </c>
      <c r="E181" s="91"/>
      <c r="F181" s="84">
        <f t="shared" si="5"/>
        <v>492</v>
      </c>
    </row>
    <row r="182" spans="1:6" s="27" customFormat="1" ht="18">
      <c r="A182" s="25">
        <v>512212</v>
      </c>
      <c r="B182" s="28" t="s">
        <v>222</v>
      </c>
      <c r="C182" s="76" t="e">
        <f>#REF!*#REF!</f>
        <v>#REF!</v>
      </c>
      <c r="D182" s="90">
        <v>260.4</v>
      </c>
      <c r="E182" s="91"/>
      <c r="F182" s="84">
        <f t="shared" si="5"/>
        <v>260.4</v>
      </c>
    </row>
    <row r="183" spans="1:6" s="27" customFormat="1" ht="18">
      <c r="A183" s="25">
        <v>512221</v>
      </c>
      <c r="B183" s="26" t="s">
        <v>98</v>
      </c>
      <c r="C183" s="76" t="e">
        <f>#REF!*#REF!</f>
        <v>#REF!</v>
      </c>
      <c r="D183" s="90">
        <v>1560</v>
      </c>
      <c r="E183" s="91"/>
      <c r="F183" s="84">
        <f t="shared" si="5"/>
        <v>1560</v>
      </c>
    </row>
    <row r="184" spans="1:6" s="27" customFormat="1" ht="18">
      <c r="A184" s="25">
        <v>512222</v>
      </c>
      <c r="B184" s="26" t="s">
        <v>99</v>
      </c>
      <c r="C184" s="76" t="e">
        <f>#REF!*#REF!</f>
        <v>#REF!</v>
      </c>
      <c r="D184" s="90">
        <v>480</v>
      </c>
      <c r="E184" s="91"/>
      <c r="F184" s="84">
        <f t="shared" si="5"/>
        <v>480</v>
      </c>
    </row>
    <row r="185" spans="1:6" s="27" customFormat="1" ht="36">
      <c r="A185" s="25">
        <v>512231</v>
      </c>
      <c r="B185" s="26" t="s">
        <v>100</v>
      </c>
      <c r="C185" s="76" t="e">
        <f>#REF!*#REF!</f>
        <v>#REF!</v>
      </c>
      <c r="D185" s="90">
        <v>360</v>
      </c>
      <c r="E185" s="89">
        <v>-360</v>
      </c>
      <c r="F185" s="84">
        <f t="shared" si="5"/>
        <v>0</v>
      </c>
    </row>
    <row r="186" spans="1:6" s="27" customFormat="1" ht="18">
      <c r="A186" s="25">
        <v>512232</v>
      </c>
      <c r="B186" s="26" t="s">
        <v>101</v>
      </c>
      <c r="C186" s="76" t="e">
        <f>#REF!*#REF!</f>
        <v>#REF!</v>
      </c>
      <c r="D186" s="90">
        <v>50.4</v>
      </c>
      <c r="E186" s="91"/>
      <c r="F186" s="84">
        <f t="shared" si="5"/>
        <v>50.4</v>
      </c>
    </row>
    <row r="187" spans="1:6" s="27" customFormat="1" ht="18">
      <c r="A187" s="25">
        <v>512233</v>
      </c>
      <c r="B187" s="26" t="s">
        <v>102</v>
      </c>
      <c r="C187" s="76" t="e">
        <f>#REF!*#REF!</f>
        <v>#REF!</v>
      </c>
      <c r="D187" s="90">
        <v>0</v>
      </c>
      <c r="E187" s="91"/>
      <c r="F187" s="84">
        <f t="shared" si="5"/>
        <v>0</v>
      </c>
    </row>
    <row r="188" spans="1:6" s="27" customFormat="1" ht="18">
      <c r="A188" s="25">
        <v>512251</v>
      </c>
      <c r="B188" s="26" t="s">
        <v>103</v>
      </c>
      <c r="C188" s="76" t="e">
        <f>#REF!*#REF!</f>
        <v>#REF!</v>
      </c>
      <c r="D188" s="90">
        <v>540</v>
      </c>
      <c r="E188" s="91"/>
      <c r="F188" s="84">
        <f t="shared" si="5"/>
        <v>540</v>
      </c>
    </row>
    <row r="189" spans="1:6" s="27" customFormat="1" ht="18">
      <c r="A189" s="25">
        <v>5122511</v>
      </c>
      <c r="B189" s="34" t="s">
        <v>156</v>
      </c>
      <c r="C189" s="76" t="e">
        <f>#REF!*#REF!</f>
        <v>#REF!</v>
      </c>
      <c r="D189" s="90">
        <v>588</v>
      </c>
      <c r="E189" s="91"/>
      <c r="F189" s="84">
        <f t="shared" si="5"/>
        <v>588</v>
      </c>
    </row>
    <row r="190" spans="1:6" s="27" customFormat="1" ht="18">
      <c r="A190" s="25">
        <v>512411</v>
      </c>
      <c r="B190" s="34" t="s">
        <v>146</v>
      </c>
      <c r="C190" s="76" t="e">
        <f>#REF!*#REF!</f>
        <v>#REF!</v>
      </c>
      <c r="D190" s="90">
        <v>240</v>
      </c>
      <c r="E190" s="91"/>
      <c r="F190" s="84">
        <f t="shared" si="5"/>
        <v>240</v>
      </c>
    </row>
    <row r="191" spans="1:6" s="27" customFormat="1" ht="18">
      <c r="A191" s="25">
        <v>512511</v>
      </c>
      <c r="B191" s="26" t="s">
        <v>104</v>
      </c>
      <c r="C191" s="76" t="e">
        <f>#REF!*#REF!</f>
        <v>#REF!</v>
      </c>
      <c r="D191" s="90">
        <v>200.4</v>
      </c>
      <c r="E191" s="91"/>
      <c r="F191" s="84">
        <f t="shared" si="5"/>
        <v>200.4</v>
      </c>
    </row>
    <row r="192" spans="1:6" s="31" customFormat="1" ht="18">
      <c r="A192" s="25">
        <v>512521</v>
      </c>
      <c r="B192" s="26" t="s">
        <v>105</v>
      </c>
      <c r="C192" s="76" t="e">
        <f>#REF!*#REF!</f>
        <v>#REF!</v>
      </c>
      <c r="D192" s="90">
        <v>1320</v>
      </c>
      <c r="E192" s="92"/>
      <c r="F192" s="84">
        <f t="shared" si="5"/>
        <v>1320</v>
      </c>
    </row>
    <row r="193" spans="1:6" s="27" customFormat="1" ht="18">
      <c r="A193" s="25">
        <v>512531</v>
      </c>
      <c r="B193" s="33" t="s">
        <v>120</v>
      </c>
      <c r="C193" s="76" t="e">
        <f>#REF!*#REF!</f>
        <v>#REF!</v>
      </c>
      <c r="D193" s="90">
        <v>300</v>
      </c>
      <c r="E193" s="91"/>
      <c r="F193" s="84">
        <f t="shared" si="5"/>
        <v>300</v>
      </c>
    </row>
    <row r="194" spans="1:6" s="27" customFormat="1" ht="18">
      <c r="A194" s="25">
        <v>512811</v>
      </c>
      <c r="B194" s="38" t="s">
        <v>233</v>
      </c>
      <c r="C194" s="76" t="e">
        <f>#REF!*#REF!</f>
        <v>#REF!</v>
      </c>
      <c r="D194" s="90">
        <v>300</v>
      </c>
      <c r="E194" s="91"/>
      <c r="F194" s="84">
        <f t="shared" si="5"/>
        <v>300</v>
      </c>
    </row>
    <row r="195" spans="1:6" s="47" customFormat="1" ht="19.5" customHeight="1">
      <c r="A195" s="29">
        <v>515</v>
      </c>
      <c r="B195" s="39" t="s">
        <v>165</v>
      </c>
      <c r="C195" s="24" t="e">
        <f>C196</f>
        <v>#REF!</v>
      </c>
      <c r="D195" s="88">
        <v>840</v>
      </c>
      <c r="E195" s="93"/>
      <c r="F195" s="97">
        <f>D195+E195</f>
        <v>840</v>
      </c>
    </row>
    <row r="196" spans="1:6" s="48" customFormat="1" ht="19.5" customHeight="1">
      <c r="A196" s="42">
        <v>515111</v>
      </c>
      <c r="B196" s="43" t="s">
        <v>164</v>
      </c>
      <c r="C196" s="76" t="e">
        <f>#REF!*#REF!</f>
        <v>#REF!</v>
      </c>
      <c r="D196" s="90">
        <v>840</v>
      </c>
      <c r="E196" s="91"/>
      <c r="F196" s="84">
        <f>D196+E196</f>
        <v>840</v>
      </c>
    </row>
    <row r="197" spans="1:6" s="48" customFormat="1" ht="19.5" customHeight="1" thickBot="1">
      <c r="A197" s="44"/>
      <c r="B197" s="45" t="s">
        <v>106</v>
      </c>
      <c r="C197" s="80" t="e">
        <f>C33+C177</f>
        <v>#REF!</v>
      </c>
      <c r="D197" s="94">
        <v>3057690.6000000006</v>
      </c>
      <c r="E197" s="98">
        <f>E3+E177</f>
        <v>-55995</v>
      </c>
      <c r="F197" s="98">
        <f>D197+E197</f>
        <v>3001695.6000000006</v>
      </c>
    </row>
    <row r="198" spans="1:4" ht="28.5" customHeight="1">
      <c r="A198" s="46"/>
      <c r="B198" s="46"/>
      <c r="C198" s="63"/>
      <c r="D198" s="95"/>
    </row>
    <row r="199" ht="18.75">
      <c r="D199" s="104"/>
    </row>
    <row r="200" spans="1:10" ht="15.75">
      <c r="A200" s="81"/>
      <c r="B200" s="109" t="s">
        <v>245</v>
      </c>
      <c r="C200" s="109"/>
      <c r="D200" s="110"/>
      <c r="E200" s="110"/>
      <c r="F200" s="110"/>
      <c r="G200" s="110"/>
      <c r="H200" s="110"/>
      <c r="I200" s="110"/>
      <c r="J200" s="110"/>
    </row>
    <row r="201" spans="1:10" ht="15.75">
      <c r="A201" s="81"/>
      <c r="B201" s="109" t="s">
        <v>243</v>
      </c>
      <c r="C201" s="109"/>
      <c r="D201" s="110"/>
      <c r="E201" s="110"/>
      <c r="F201" s="110"/>
      <c r="G201" s="110"/>
      <c r="H201" s="110"/>
      <c r="I201" s="110"/>
      <c r="J201" s="110"/>
    </row>
    <row r="202" spans="1:10" ht="15.75" customHeight="1">
      <c r="A202" s="81"/>
      <c r="B202" s="111"/>
      <c r="C202" s="112"/>
      <c r="D202" s="113"/>
      <c r="E202" s="112"/>
      <c r="F202" s="112"/>
      <c r="G202" s="114"/>
      <c r="H202" s="112"/>
      <c r="I202" s="115"/>
      <c r="J202" s="115"/>
    </row>
    <row r="203" spans="1:10" ht="15.75">
      <c r="A203" s="81"/>
      <c r="B203" s="116" t="s">
        <v>244</v>
      </c>
      <c r="C203" s="116"/>
      <c r="D203" s="110"/>
      <c r="E203" s="110"/>
      <c r="F203" s="110"/>
      <c r="G203" s="110"/>
      <c r="H203" s="110"/>
      <c r="I203" s="110"/>
      <c r="J203" s="110"/>
    </row>
    <row r="204" spans="1:10" ht="18.75">
      <c r="A204" s="81"/>
      <c r="B204" s="117"/>
      <c r="C204" s="118"/>
      <c r="D204" s="119"/>
      <c r="E204" s="120"/>
      <c r="F204" s="121"/>
      <c r="G204" s="122"/>
      <c r="H204" s="122"/>
      <c r="I204" s="122"/>
      <c r="J204" s="122"/>
    </row>
    <row r="205" ht="18">
      <c r="A205" s="81"/>
    </row>
    <row r="206" ht="18">
      <c r="A206" s="81"/>
    </row>
    <row r="207" ht="15" customHeight="1">
      <c r="A207" s="81"/>
    </row>
  </sheetData>
  <sheetProtection/>
  <mergeCells count="3">
    <mergeCell ref="B200:J200"/>
    <mergeCell ref="B201:J201"/>
    <mergeCell ref="B203:J203"/>
  </mergeCells>
  <printOptions/>
  <pageMargins left="0.35" right="0.28" top="0.354330708661417" bottom="0.354330708661417" header="0.31496062992126" footer="0.31496062992126"/>
  <pageSetup fitToHeight="0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2020-01-29T09:11:56Z</cp:lastPrinted>
  <dcterms:created xsi:type="dcterms:W3CDTF">2011-04-14T09:02:26Z</dcterms:created>
  <dcterms:modified xsi:type="dcterms:W3CDTF">2020-01-29T09:17:31Z</dcterms:modified>
  <cp:category/>
  <cp:version/>
  <cp:contentType/>
  <cp:contentStatus/>
</cp:coreProperties>
</file>